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Make-Way\Teresa\Sand Files\System Sand\"/>
    </mc:Choice>
  </mc:AlternateContent>
  <workbookProtection workbookPassword="EA24" lockStructure="1"/>
  <bookViews>
    <workbookView xWindow="0" yWindow="0" windowWidth="17256" windowHeight="6612" activeTab="1"/>
  </bookViews>
  <sheets>
    <sheet name="Instructions" sheetId="4" r:id="rId1"/>
    <sheet name="Sieves 0,075-9,5" sheetId="1" r:id="rId2"/>
    <sheet name="Sieves 0,075-9,5 (with 0,2)" sheetId="14" r:id="rId3"/>
    <sheet name="Sieves 0,08-10" sheetId="17" r:id="rId4"/>
    <sheet name="Sieves 0,08-10 (with 0,2)" sheetId="16" r:id="rId5"/>
    <sheet name="Example" sheetId="15" r:id="rId6"/>
  </sheets>
  <definedNames>
    <definedName name="_xlnm.Print_Area" localSheetId="5">Example!$A$1:$G$64</definedName>
    <definedName name="_xlnm.Print_Area" localSheetId="0">Instructions!$A$1:$J$53</definedName>
    <definedName name="_xlnm.Print_Area" localSheetId="1">'Sieves 0,075-9,5'!$A$1:$G$64</definedName>
    <definedName name="_xlnm.Print_Area" localSheetId="2">'Sieves 0,075-9,5 (with 0,2)'!$A$1:$G$65</definedName>
    <definedName name="_xlnm.Print_Area" localSheetId="3">'Sieves 0,08-10'!$A$1:$G$64</definedName>
    <definedName name="_xlnm.Print_Area" localSheetId="4">'Sieves 0,08-10 (with 0,2)'!$A$1:$G$65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6" i="15" l="1"/>
  <c r="E28" i="15"/>
  <c r="E27" i="16"/>
  <c r="E29" i="16"/>
  <c r="E28" i="17"/>
  <c r="E26" i="17"/>
  <c r="E29" i="14"/>
  <c r="E27" i="14"/>
  <c r="E26" i="1"/>
  <c r="B97" i="17" l="1"/>
  <c r="B28" i="17"/>
  <c r="B25" i="17"/>
  <c r="E25" i="17" s="1"/>
  <c r="E24" i="17"/>
  <c r="E23" i="17"/>
  <c r="F12" i="17"/>
  <c r="B98" i="16"/>
  <c r="B29" i="16"/>
  <c r="B26" i="16"/>
  <c r="E26" i="16" s="1"/>
  <c r="E25" i="16"/>
  <c r="E24" i="16"/>
  <c r="F12" i="16"/>
  <c r="F23" i="17" l="1"/>
  <c r="F24" i="16"/>
  <c r="B97" i="15"/>
  <c r="B28" i="15"/>
  <c r="B25" i="15"/>
  <c r="E25" i="15" s="1"/>
  <c r="E24" i="15"/>
  <c r="E23" i="15"/>
  <c r="F12" i="15"/>
  <c r="F23" i="15" l="1"/>
  <c r="B98" i="14"/>
  <c r="B29" i="14"/>
  <c r="B26" i="14"/>
  <c r="E26" i="14" s="1"/>
  <c r="E25" i="14"/>
  <c r="E24" i="14"/>
  <c r="F12" i="14"/>
  <c r="B28" i="1"/>
  <c r="E28" i="1" s="1"/>
  <c r="B25" i="1"/>
  <c r="E25" i="1" s="1"/>
  <c r="E24" i="1"/>
  <c r="E23" i="1"/>
  <c r="B97" i="1"/>
  <c r="F12" i="1"/>
  <c r="F23" i="1" l="1"/>
  <c r="F24" i="14"/>
</calcChain>
</file>

<file path=xl/sharedStrings.xml><?xml version="1.0" encoding="utf-8"?>
<sst xmlns="http://schemas.openxmlformats.org/spreadsheetml/2006/main" count="223" uniqueCount="58">
  <si>
    <t>Limites Enviro-Septic</t>
  </si>
  <si>
    <t>Sable grossier</t>
  </si>
  <si>
    <t>Validation</t>
  </si>
  <si>
    <t>≤ 4,5</t>
  </si>
  <si>
    <t>mm</t>
  </si>
  <si>
    <t>%</t>
  </si>
  <si>
    <t>Validation Q-2 r.8</t>
  </si>
  <si>
    <t>Introduction</t>
  </si>
  <si>
    <t>Sable grossier Q-2, r.8</t>
  </si>
  <si>
    <r>
      <t xml:space="preserve">0,20 </t>
    </r>
    <r>
      <rPr>
        <sz val="12"/>
        <color indexed="8"/>
        <rFont val="Calibri"/>
        <family val="2"/>
      </rPr>
      <t>≤ D10 ≤ 0,5</t>
    </r>
  </si>
  <si>
    <t>Sable fin visé</t>
  </si>
  <si>
    <t>Sable grossier visé</t>
  </si>
  <si>
    <t>Version 3.1</t>
  </si>
  <si>
    <t>Note: Enter required information in the green cells</t>
  </si>
  <si>
    <t>Data</t>
  </si>
  <si>
    <t>Company</t>
  </si>
  <si>
    <t>Lab</t>
  </si>
  <si>
    <t>Sample taken by</t>
  </si>
  <si>
    <t>Date of sampling</t>
  </si>
  <si>
    <t>Sampled from</t>
  </si>
  <si>
    <t>Sieve size (mm)</t>
  </si>
  <si>
    <t>% passing</t>
  </si>
  <si>
    <t>Evaluation Date:</t>
  </si>
  <si>
    <t>System Sand Validation</t>
  </si>
  <si>
    <t>Enter D10 as shown on the graph:</t>
  </si>
  <si>
    <t>Enter D60 as shown on the graph:</t>
  </si>
  <si>
    <t>Cu (Coefficient of uniformity):</t>
  </si>
  <si>
    <t>Estimate Fine particles (&lt; 0,08 mm):</t>
  </si>
  <si>
    <t>Acceptable Fine Sand</t>
  </si>
  <si>
    <t>Result</t>
  </si>
  <si>
    <t>Units</t>
  </si>
  <si>
    <t>Criteria</t>
  </si>
  <si>
    <t>Constructions Agregates Ormstown</t>
  </si>
  <si>
    <t>The Lab</t>
  </si>
  <si>
    <t>John Smith</t>
  </si>
  <si>
    <t>April 9th 2009</t>
  </si>
  <si>
    <t>Mongo C-33</t>
  </si>
  <si>
    <t>How to Use the System Sand Evaluation Tool</t>
  </si>
  <si>
    <t>Data related to the sampling</t>
  </si>
  <si>
    <t>D10 and D60 evaluation using the graphic curve</t>
  </si>
  <si>
    <t>Logarithmic Scale</t>
  </si>
  <si>
    <t>Fine and Coarse Particles for Sieves 0,075 - 9,5 Spreadsheet</t>
  </si>
  <si>
    <t>Starting on the vertical scale at 10 %, determine the value on the logarithmic scale where the curve crosses the 10 % line as shown on the following graph. Repeat the same evaluation for D60.</t>
  </si>
  <si>
    <t>The use of this tool is relatively simple. You only need to fill the green cells of the Excel spreadsheet and the graphic curve will be drawn automatically. The tool allows the user to input data from two choice of sieve analysis depending on the sieve opening size used by the lab. Make sure to use the spreadsheet corresponding to your sieve opening sizes.</t>
  </si>
  <si>
    <t>Enter the percentage passing for each opening size listed on the sieve analysis report.</t>
  </si>
  <si>
    <t xml:space="preserve">For that series of sieve openings, you have to evaluate from the curve the values of % passing for particles of 0,08 mm and 2,5 mm size. Starting from the horizontal scale on 0,08, determine the % passing where the curve crosses the 0,08 line as shown on the following graph. Repeat the same evaluation for 2,5 mm. </t>
  </si>
  <si>
    <t>Enter the name of the company from where the sampling comes. Also enter the name of the laboratory which performed the sieve analysis, the name of the person who took the sampling, the date the sampling was taken and where or which pit it comes from.</t>
  </si>
  <si>
    <t>System Sand Evaluation Tool (version 3.2)</t>
  </si>
  <si>
    <t>Y pour D10</t>
  </si>
  <si>
    <t>Y pour D60</t>
  </si>
  <si>
    <t>x pour part 2,5</t>
  </si>
  <si>
    <t>Estimate % for particles of 2,5 mm:</t>
  </si>
  <si>
    <t>% particles &gt; 2,5 mm:</t>
  </si>
  <si>
    <t>x pour part 0,08</t>
  </si>
  <si>
    <r>
      <rPr>
        <sz val="12"/>
        <color theme="1"/>
        <rFont val="Calibri"/>
        <family val="2"/>
      </rPr>
      <t>≤</t>
    </r>
    <r>
      <rPr>
        <sz val="12"/>
        <color theme="1"/>
        <rFont val="Calibri"/>
        <family val="2"/>
        <scheme val="minor"/>
      </rPr>
      <t xml:space="preserve"> 3 %</t>
    </r>
  </si>
  <si>
    <r>
      <rPr>
        <sz val="12"/>
        <color theme="1"/>
        <rFont val="Calibri"/>
        <family val="2"/>
      </rPr>
      <t>≤</t>
    </r>
    <r>
      <rPr>
        <sz val="12"/>
        <color theme="1"/>
        <rFont val="Calibri"/>
        <family val="2"/>
        <scheme val="minor"/>
      </rPr>
      <t xml:space="preserve"> 20 %</t>
    </r>
  </si>
  <si>
    <t>≤ 3 %</t>
  </si>
  <si>
    <t>≤ 20 %</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</si>
</sst>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2"/>
      <color indexed="8"/>
      <name val="Calibri"/>
      <family val="2"/>
    </font>
    <font>
      <b/>
      <sz val="11"/>
      <color theme="1"/>
      <name val="Calibri"/>
      <family val="2"/>
      <scheme val="minor"/>
    </font>
    <font>
      <sz val="20"/>
      <color theme="1"/>
      <name val="Calibri"/>
      <family val="2"/>
      <scheme val="minor"/>
    </font>
    <font>
      <b/>
      <sz val="14"/>
      <color theme="1"/>
      <name val="Calibri"/>
      <family val="2"/>
      <scheme val="minor"/>
    </font>
    <font>
      <sz val="12"/>
      <color theme="1"/>
      <name val="Calibri"/>
      <family val="2"/>
      <scheme val="minor"/>
    </font>
    <font>
      <sz val="16"/>
      <color theme="1"/>
      <name val="Calibri"/>
      <family val="2"/>
      <scheme val="minor"/>
    </font>
    <font>
      <sz val="36"/>
      <color theme="1"/>
      <name val="Calibri"/>
      <family val="2"/>
      <scheme val="minor"/>
    </font>
    <font>
      <sz val="14"/>
      <color theme="1"/>
      <name val="Calibri"/>
      <family val="2"/>
      <scheme val="minor"/>
    </font>
    <font>
      <sz val="12"/>
      <color theme="1"/>
      <name val="Calibri"/>
      <family val="2"/>
    </font>
  </fonts>
  <fills count="6">
    <fill>
      <patternFill patternType="none"/>
    </fill>
    <fill>
      <patternFill patternType="gray125"/>
    </fill>
    <fill>
      <patternFill patternType="solid">
        <fgColor rgb="FFFFFF99"/>
        <bgColor indexed="64"/>
      </patternFill>
    </fill>
    <fill>
      <patternFill patternType="solid">
        <fgColor rgb="FFCCFF99"/>
        <bgColor indexed="64"/>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83">
    <xf numFmtId="0" fontId="0" fillId="0" borderId="0" xfId="0"/>
    <xf numFmtId="0" fontId="3" fillId="0" borderId="0" xfId="0" applyFont="1"/>
    <xf numFmtId="0" fontId="4" fillId="0" borderId="0" xfId="0" applyFont="1"/>
    <xf numFmtId="0" fontId="5" fillId="0" borderId="1" xfId="0" applyFont="1" applyBorder="1" applyAlignment="1">
      <alignment horizontal="center" vertic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5" fillId="0" borderId="2" xfId="0" applyFont="1" applyBorder="1"/>
    <xf numFmtId="0" fontId="5" fillId="0" borderId="1" xfId="0" quotePrefix="1" applyFont="1" applyBorder="1" applyAlignment="1">
      <alignment horizontal="center" vertical="center"/>
    </xf>
    <xf numFmtId="0" fontId="5" fillId="0" borderId="4" xfId="0" applyFont="1" applyBorder="1"/>
    <xf numFmtId="0" fontId="5" fillId="0" borderId="10" xfId="0" applyFont="1" applyBorder="1" applyAlignment="1">
      <alignment horizontal="center" vertical="center"/>
    </xf>
    <xf numFmtId="0" fontId="5" fillId="0" borderId="6" xfId="0" applyFont="1" applyBorder="1"/>
    <xf numFmtId="0" fontId="5" fillId="2" borderId="3" xfId="0" applyFont="1" applyFill="1" applyBorder="1" applyAlignment="1">
      <alignment horizontal="center" vertical="center"/>
    </xf>
    <xf numFmtId="0" fontId="5" fillId="2" borderId="5" xfId="0" applyFont="1" applyFill="1" applyBorder="1" applyAlignment="1">
      <alignment horizontal="center" vertical="center"/>
    </xf>
    <xf numFmtId="0" fontId="0" fillId="3" borderId="7" xfId="0" applyFill="1" applyBorder="1" applyProtection="1">
      <protection locked="0"/>
    </xf>
    <xf numFmtId="0" fontId="0" fillId="3" borderId="3" xfId="0" applyFill="1" applyBorder="1" applyProtection="1">
      <protection locked="0"/>
    </xf>
    <xf numFmtId="0" fontId="0" fillId="3" borderId="5" xfId="0" applyFill="1" applyBorder="1" applyProtection="1">
      <protection locked="0"/>
    </xf>
    <xf numFmtId="0" fontId="2" fillId="0" borderId="0" xfId="0" applyFont="1"/>
    <xf numFmtId="0" fontId="0" fillId="0" borderId="12" xfId="0" applyBorder="1"/>
    <xf numFmtId="0" fontId="0" fillId="0" borderId="13" xfId="0" applyBorder="1"/>
    <xf numFmtId="0" fontId="0" fillId="0" borderId="14" xfId="0" applyBorder="1"/>
    <xf numFmtId="0" fontId="0" fillId="0" borderId="15" xfId="0" applyBorder="1"/>
    <xf numFmtId="0" fontId="0" fillId="0" borderId="8" xfId="0" applyBorder="1"/>
    <xf numFmtId="0" fontId="0" fillId="0" borderId="9" xfId="0" applyBorder="1"/>
    <xf numFmtId="0" fontId="0" fillId="0" borderId="16" xfId="0" applyBorder="1"/>
    <xf numFmtId="0" fontId="0" fillId="0" borderId="17" xfId="0" applyBorder="1"/>
    <xf numFmtId="0" fontId="6" fillId="0" borderId="8" xfId="0" applyFont="1" applyBorder="1" applyAlignment="1">
      <alignment horizontal="center"/>
    </xf>
    <xf numFmtId="0" fontId="6" fillId="0" borderId="18" xfId="0" applyFont="1" applyBorder="1" applyAlignment="1">
      <alignment horizontal="center"/>
    </xf>
    <xf numFmtId="0" fontId="6" fillId="0" borderId="9" xfId="0" applyFont="1" applyBorder="1" applyAlignment="1">
      <alignment horizontal="center"/>
    </xf>
    <xf numFmtId="0" fontId="5" fillId="0" borderId="19" xfId="0" applyFont="1" applyBorder="1"/>
    <xf numFmtId="0" fontId="5" fillId="0" borderId="20" xfId="0" applyFont="1" applyBorder="1"/>
    <xf numFmtId="0" fontId="5" fillId="0" borderId="21" xfId="0" applyFont="1" applyBorder="1"/>
    <xf numFmtId="0" fontId="5" fillId="3" borderId="6" xfId="0" applyFont="1" applyFill="1" applyBorder="1" applyProtection="1">
      <protection locked="0"/>
    </xf>
    <xf numFmtId="0" fontId="5" fillId="0" borderId="22" xfId="0" applyFont="1" applyBorder="1" applyAlignment="1">
      <alignment horizontal="center" vertical="center"/>
    </xf>
    <xf numFmtId="0" fontId="5" fillId="0" borderId="22" xfId="0" quotePrefix="1" applyFont="1" applyBorder="1" applyAlignment="1">
      <alignment horizontal="center"/>
    </xf>
    <xf numFmtId="0" fontId="5" fillId="2" borderId="7" xfId="0" applyFont="1" applyFill="1" applyBorder="1" applyAlignment="1">
      <alignment horizontal="center" vertical="center"/>
    </xf>
    <xf numFmtId="0" fontId="5" fillId="3" borderId="2" xfId="0" applyFont="1" applyFill="1" applyBorder="1" applyProtection="1">
      <protection locked="0"/>
    </xf>
    <xf numFmtId="2" fontId="5" fillId="2" borderId="2" xfId="0" applyNumberFormat="1" applyFont="1" applyFill="1" applyBorder="1"/>
    <xf numFmtId="0" fontId="0" fillId="4" borderId="6" xfId="0" applyFill="1" applyBorder="1" applyProtection="1"/>
    <xf numFmtId="0" fontId="0" fillId="4" borderId="2" xfId="0" applyFill="1" applyBorder="1" applyProtection="1"/>
    <xf numFmtId="0" fontId="0" fillId="4" borderId="4" xfId="0" applyFill="1" applyBorder="1" applyProtection="1"/>
    <xf numFmtId="0" fontId="5" fillId="0" borderId="38" xfId="0" applyFont="1" applyBorder="1"/>
    <xf numFmtId="0" fontId="5" fillId="3" borderId="12" xfId="0" applyFont="1" applyFill="1" applyBorder="1" applyProtection="1">
      <protection locked="0"/>
    </xf>
    <xf numFmtId="0" fontId="5" fillId="0" borderId="39" xfId="0" applyFont="1" applyBorder="1" applyAlignment="1">
      <alignment horizontal="center" vertical="center"/>
    </xf>
    <xf numFmtId="2" fontId="5" fillId="2" borderId="4" xfId="0" applyNumberFormat="1" applyFont="1" applyFill="1" applyBorder="1" applyProtection="1"/>
    <xf numFmtId="0" fontId="5" fillId="5" borderId="1"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13" xfId="0" applyFont="1" applyFill="1" applyBorder="1" applyAlignment="1">
      <alignment horizontal="center" vertical="center"/>
    </xf>
    <xf numFmtId="0" fontId="0" fillId="0" borderId="0" xfId="0" applyAlignment="1">
      <alignment horizontal="left" wrapText="1"/>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30" xfId="0" applyFont="1" applyFill="1" applyBorder="1" applyAlignment="1">
      <alignment horizontal="center" vertical="center"/>
    </xf>
    <xf numFmtId="0" fontId="7" fillId="2" borderId="31" xfId="0" applyFont="1" applyFill="1" applyBorder="1" applyAlignment="1">
      <alignment horizontal="center" vertical="center"/>
    </xf>
    <xf numFmtId="0" fontId="8" fillId="3" borderId="32" xfId="0" applyNumberFormat="1" applyFont="1" applyFill="1" applyBorder="1" applyAlignment="1" applyProtection="1">
      <alignment horizontal="left"/>
      <protection locked="0"/>
    </xf>
    <xf numFmtId="0" fontId="8" fillId="3" borderId="33" xfId="0" applyNumberFormat="1" applyFont="1" applyFill="1" applyBorder="1" applyAlignment="1" applyProtection="1">
      <alignment horizontal="left"/>
      <protection locked="0"/>
    </xf>
    <xf numFmtId="0" fontId="8" fillId="3" borderId="34" xfId="0" applyNumberFormat="1" applyFont="1" applyFill="1" applyBorder="1" applyAlignment="1" applyProtection="1">
      <alignment horizontal="left"/>
      <protection locked="0"/>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14" fontId="6" fillId="0" borderId="35" xfId="0" applyNumberFormat="1" applyFont="1" applyBorder="1" applyAlignment="1">
      <alignment horizontal="center"/>
    </xf>
    <xf numFmtId="14" fontId="6" fillId="0" borderId="36" xfId="0" applyNumberFormat="1" applyFont="1" applyBorder="1" applyAlignment="1">
      <alignment horizontal="center"/>
    </xf>
    <xf numFmtId="0" fontId="6" fillId="0" borderId="37" xfId="0" applyFont="1" applyBorder="1" applyAlignment="1">
      <alignment horizontal="right"/>
    </xf>
    <xf numFmtId="0" fontId="6" fillId="0" borderId="35" xfId="0" applyFont="1" applyBorder="1" applyAlignment="1">
      <alignment horizontal="right"/>
    </xf>
    <xf numFmtId="0" fontId="8" fillId="3" borderId="22" xfId="0" applyNumberFormat="1" applyFont="1" applyFill="1" applyBorder="1" applyAlignment="1" applyProtection="1">
      <alignment horizontal="left"/>
      <protection locked="0"/>
    </xf>
    <xf numFmtId="0" fontId="8" fillId="3" borderId="22" xfId="0" applyFont="1" applyFill="1" applyBorder="1" applyAlignment="1" applyProtection="1">
      <alignment horizontal="left"/>
      <protection locked="0"/>
    </xf>
    <xf numFmtId="0" fontId="8" fillId="3" borderId="7" xfId="0" applyFont="1" applyFill="1" applyBorder="1" applyAlignment="1" applyProtection="1">
      <alignment horizontal="left"/>
      <protection locked="0"/>
    </xf>
    <xf numFmtId="0" fontId="8" fillId="3" borderId="1" xfId="0" applyFont="1" applyFill="1" applyBorder="1" applyAlignment="1" applyProtection="1">
      <alignment horizontal="left"/>
      <protection locked="0"/>
    </xf>
    <xf numFmtId="0" fontId="8" fillId="3" borderId="3" xfId="0" applyFont="1" applyFill="1" applyBorder="1" applyAlignment="1" applyProtection="1">
      <alignment horizontal="left"/>
      <protection locked="0"/>
    </xf>
    <xf numFmtId="15" fontId="8" fillId="3" borderId="1" xfId="0" applyNumberFormat="1" applyFont="1" applyFill="1" applyBorder="1" applyAlignment="1" applyProtection="1">
      <alignment horizontal="left"/>
      <protection locked="0"/>
    </xf>
    <xf numFmtId="0" fontId="8" fillId="3" borderId="10" xfId="0" applyFont="1" applyFill="1" applyBorder="1" applyAlignment="1" applyProtection="1">
      <alignment horizontal="left"/>
      <protection locked="0"/>
    </xf>
    <xf numFmtId="0" fontId="8" fillId="3" borderId="5" xfId="0"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186065736562061E-2"/>
          <c:y val="3.112847366806111E-2"/>
          <c:w val="0.91907049798935869"/>
          <c:h val="0.82620157193978883"/>
        </c:manualLayout>
      </c:layout>
      <c:scatterChart>
        <c:scatterStyle val="smoothMarker"/>
        <c:varyColors val="0"/>
        <c:ser>
          <c:idx val="0"/>
          <c:order val="0"/>
          <c:tx>
            <c:strRef>
              <c:f>'Sieves 0,075-9,5'!$B$12</c:f>
              <c:strCache>
                <c:ptCount val="1"/>
                <c:pt idx="0">
                  <c:v>% passing</c:v>
                </c:pt>
              </c:strCache>
            </c:strRef>
          </c:tx>
          <c:spPr>
            <a:ln>
              <a:solidFill>
                <a:schemeClr val="tx1"/>
              </a:solidFill>
            </a:ln>
          </c:spPr>
          <c:marker>
            <c:symbol val="diamond"/>
            <c:size val="7"/>
            <c:spPr>
              <a:solidFill>
                <a:schemeClr val="tx1"/>
              </a:solidFill>
            </c:spPr>
          </c:marker>
          <c:xVal>
            <c:numRef>
              <c:f>'Sieves 0,075-9,5'!$A$13:$A$20</c:f>
              <c:numCache>
                <c:formatCode>General</c:formatCode>
                <c:ptCount val="8"/>
                <c:pt idx="0">
                  <c:v>7.4999999999999997E-2</c:v>
                </c:pt>
                <c:pt idx="1">
                  <c:v>0.15</c:v>
                </c:pt>
                <c:pt idx="2">
                  <c:v>0.3</c:v>
                </c:pt>
                <c:pt idx="3">
                  <c:v>0.6</c:v>
                </c:pt>
                <c:pt idx="4">
                  <c:v>1.18</c:v>
                </c:pt>
                <c:pt idx="5">
                  <c:v>2.36</c:v>
                </c:pt>
                <c:pt idx="6">
                  <c:v>4.75</c:v>
                </c:pt>
                <c:pt idx="7">
                  <c:v>9.5</c:v>
                </c:pt>
              </c:numCache>
            </c:numRef>
          </c:xVal>
          <c:yVal>
            <c:numRef>
              <c:f>'Sieves 0,075-9,5'!$B$13:$B$20</c:f>
              <c:numCache>
                <c:formatCode>General</c:formatCode>
                <c:ptCount val="8"/>
              </c:numCache>
            </c:numRef>
          </c:yVal>
          <c:smooth val="1"/>
          <c:extLst xmlns:c16r2="http://schemas.microsoft.com/office/drawing/2015/06/chart">
            <c:ext xmlns:c16="http://schemas.microsoft.com/office/drawing/2014/chart" uri="{C3380CC4-5D6E-409C-BE32-E72D297353CC}">
              <c16:uniqueId val="{00000000-92C4-4FBD-9BEF-0BA90A11BDB8}"/>
            </c:ext>
          </c:extLst>
        </c:ser>
        <c:ser>
          <c:idx val="1"/>
          <c:order val="1"/>
          <c:tx>
            <c:v>Acceptable Fine Sand Limit</c:v>
          </c:tx>
          <c:marker>
            <c:symbol val="none"/>
          </c:marker>
          <c:xVal>
            <c:numRef>
              <c:f>'Sieves 0,075-9,5'!$D$79:$D$81</c:f>
              <c:numCache>
                <c:formatCode>General</c:formatCode>
                <c:ptCount val="3"/>
                <c:pt idx="0">
                  <c:v>0.08</c:v>
                </c:pt>
                <c:pt idx="1">
                  <c:v>0.2</c:v>
                </c:pt>
                <c:pt idx="2">
                  <c:v>0.21</c:v>
                </c:pt>
              </c:numCache>
            </c:numRef>
          </c:xVal>
          <c:yVal>
            <c:numRef>
              <c:f>'Sieves 0,075-9,5'!$E$79:$E$81</c:f>
              <c:numCache>
                <c:formatCode>General</c:formatCode>
                <c:ptCount val="3"/>
                <c:pt idx="0">
                  <c:v>3</c:v>
                </c:pt>
                <c:pt idx="1">
                  <c:v>10</c:v>
                </c:pt>
                <c:pt idx="2">
                  <c:v>100</c:v>
                </c:pt>
              </c:numCache>
            </c:numRef>
          </c:yVal>
          <c:smooth val="0"/>
          <c:extLst xmlns:c16r2="http://schemas.microsoft.com/office/drawing/2015/06/chart">
            <c:ext xmlns:c16="http://schemas.microsoft.com/office/drawing/2014/chart" uri="{C3380CC4-5D6E-409C-BE32-E72D297353CC}">
              <c16:uniqueId val="{00000001-92C4-4FBD-9BEF-0BA90A11BDB8}"/>
            </c:ext>
          </c:extLst>
        </c:ser>
        <c:ser>
          <c:idx val="2"/>
          <c:order val="2"/>
          <c:tx>
            <c:v>Acceptable Coarse Sand Limit</c:v>
          </c:tx>
          <c:spPr>
            <a:ln>
              <a:solidFill>
                <a:schemeClr val="accent1">
                  <a:lumMod val="75000"/>
                </a:schemeClr>
              </a:solidFill>
            </a:ln>
          </c:spPr>
          <c:marker>
            <c:symbol val="none"/>
          </c:marker>
          <c:xVal>
            <c:numRef>
              <c:f>'Sieves 0,075-9,5'!$D$87:$D$90</c:f>
              <c:numCache>
                <c:formatCode>General</c:formatCode>
                <c:ptCount val="4"/>
                <c:pt idx="0">
                  <c:v>0.49</c:v>
                </c:pt>
                <c:pt idx="1">
                  <c:v>0.5</c:v>
                </c:pt>
                <c:pt idx="2">
                  <c:v>2.5</c:v>
                </c:pt>
                <c:pt idx="3">
                  <c:v>10</c:v>
                </c:pt>
              </c:numCache>
            </c:numRef>
          </c:xVal>
          <c:yVal>
            <c:numRef>
              <c:f>'Sieves 0,075-9,5'!$E$87:$E$90</c:f>
              <c:numCache>
                <c:formatCode>General</c:formatCode>
                <c:ptCount val="4"/>
                <c:pt idx="0">
                  <c:v>0</c:v>
                </c:pt>
                <c:pt idx="1">
                  <c:v>10</c:v>
                </c:pt>
                <c:pt idx="2">
                  <c:v>80</c:v>
                </c:pt>
                <c:pt idx="3">
                  <c:v>81</c:v>
                </c:pt>
              </c:numCache>
            </c:numRef>
          </c:yVal>
          <c:smooth val="0"/>
          <c:extLst xmlns:c16r2="http://schemas.microsoft.com/office/drawing/2015/06/chart">
            <c:ext xmlns:c16="http://schemas.microsoft.com/office/drawing/2014/chart" uri="{C3380CC4-5D6E-409C-BE32-E72D297353CC}">
              <c16:uniqueId val="{00000002-92C4-4FBD-9BEF-0BA90A11BDB8}"/>
            </c:ext>
          </c:extLst>
        </c:ser>
        <c:ser>
          <c:idx val="4"/>
          <c:order val="3"/>
          <c:tx>
            <c:v>Targeted Fine Sand Limit</c:v>
          </c:tx>
          <c:spPr>
            <a:ln>
              <a:solidFill>
                <a:srgbClr val="92D050"/>
              </a:solidFill>
            </a:ln>
          </c:spPr>
          <c:marker>
            <c:symbol val="none"/>
          </c:marker>
          <c:xVal>
            <c:numRef>
              <c:f>'Sieves 0,075-9,5'!$D$83:$D$85</c:f>
              <c:numCache>
                <c:formatCode>General</c:formatCode>
                <c:ptCount val="3"/>
                <c:pt idx="0">
                  <c:v>0.08</c:v>
                </c:pt>
                <c:pt idx="1">
                  <c:v>0.25</c:v>
                </c:pt>
                <c:pt idx="2">
                  <c:v>0.26</c:v>
                </c:pt>
              </c:numCache>
            </c:numRef>
          </c:xVal>
          <c:yVal>
            <c:numRef>
              <c:f>'Sieves 0,075-9,5'!$E$83:$E$85</c:f>
              <c:numCache>
                <c:formatCode>General</c:formatCode>
                <c:ptCount val="3"/>
                <c:pt idx="0">
                  <c:v>2</c:v>
                </c:pt>
                <c:pt idx="1">
                  <c:v>10</c:v>
                </c:pt>
                <c:pt idx="2">
                  <c:v>100</c:v>
                </c:pt>
              </c:numCache>
            </c:numRef>
          </c:yVal>
          <c:smooth val="0"/>
          <c:extLst xmlns:c16r2="http://schemas.microsoft.com/office/drawing/2015/06/chart">
            <c:ext xmlns:c16="http://schemas.microsoft.com/office/drawing/2014/chart" uri="{C3380CC4-5D6E-409C-BE32-E72D297353CC}">
              <c16:uniqueId val="{00000003-92C4-4FBD-9BEF-0BA90A11BDB8}"/>
            </c:ext>
          </c:extLst>
        </c:ser>
        <c:ser>
          <c:idx val="5"/>
          <c:order val="4"/>
          <c:tx>
            <c:v>Targeted Coarse Sand Limit</c:v>
          </c:tx>
          <c:spPr>
            <a:ln>
              <a:solidFill>
                <a:schemeClr val="accent3">
                  <a:lumMod val="75000"/>
                </a:schemeClr>
              </a:solidFill>
            </a:ln>
          </c:spPr>
          <c:marker>
            <c:symbol val="none"/>
          </c:marker>
          <c:xVal>
            <c:numRef>
              <c:f>'Sieves 0,075-9,5'!$D$92:$D$95</c:f>
              <c:numCache>
                <c:formatCode>General</c:formatCode>
                <c:ptCount val="4"/>
                <c:pt idx="0">
                  <c:v>0.39</c:v>
                </c:pt>
                <c:pt idx="1">
                  <c:v>0.4</c:v>
                </c:pt>
                <c:pt idx="2">
                  <c:v>2.5</c:v>
                </c:pt>
                <c:pt idx="3">
                  <c:v>10</c:v>
                </c:pt>
              </c:numCache>
            </c:numRef>
          </c:xVal>
          <c:yVal>
            <c:numRef>
              <c:f>'Sieves 0,075-9,5'!$E$92:$E$95</c:f>
              <c:numCache>
                <c:formatCode>General</c:formatCode>
                <c:ptCount val="4"/>
                <c:pt idx="0">
                  <c:v>0</c:v>
                </c:pt>
                <c:pt idx="1">
                  <c:v>10</c:v>
                </c:pt>
                <c:pt idx="2">
                  <c:v>85</c:v>
                </c:pt>
                <c:pt idx="3">
                  <c:v>86</c:v>
                </c:pt>
              </c:numCache>
            </c:numRef>
          </c:yVal>
          <c:smooth val="0"/>
          <c:extLst xmlns:c16r2="http://schemas.microsoft.com/office/drawing/2015/06/chart">
            <c:ext xmlns:c16="http://schemas.microsoft.com/office/drawing/2014/chart" uri="{C3380CC4-5D6E-409C-BE32-E72D297353CC}">
              <c16:uniqueId val="{00000004-92C4-4FBD-9BEF-0BA90A11BDB8}"/>
            </c:ext>
          </c:extLst>
        </c:ser>
        <c:ser>
          <c:idx val="3"/>
          <c:order val="5"/>
          <c:tx>
            <c:v>D10</c:v>
          </c:tx>
          <c:spPr>
            <a:ln>
              <a:noFill/>
            </a:ln>
          </c:spPr>
          <c:marker>
            <c:symbol val="plus"/>
            <c:size val="10"/>
            <c:spPr>
              <a:ln w="19050">
                <a:solidFill>
                  <a:srgbClr val="FF0000"/>
                </a:solidFill>
              </a:ln>
            </c:spPr>
          </c:marker>
          <c:xVal>
            <c:numRef>
              <c:f>'Sieves 0,075-9,5'!$B$23</c:f>
              <c:numCache>
                <c:formatCode>General</c:formatCode>
                <c:ptCount val="1"/>
              </c:numCache>
            </c:numRef>
          </c:xVal>
          <c:yVal>
            <c:numRef>
              <c:f>'Sieves 0,075-9,5'!$C$101</c:f>
              <c:numCache>
                <c:formatCode>General</c:formatCode>
                <c:ptCount val="1"/>
                <c:pt idx="0">
                  <c:v>10</c:v>
                </c:pt>
              </c:numCache>
            </c:numRef>
          </c:yVal>
          <c:smooth val="1"/>
          <c:extLst xmlns:c16r2="http://schemas.microsoft.com/office/drawing/2015/06/chart">
            <c:ext xmlns:c16="http://schemas.microsoft.com/office/drawing/2014/chart" uri="{C3380CC4-5D6E-409C-BE32-E72D297353CC}">
              <c16:uniqueId val="{00000005-92C4-4FBD-9BEF-0BA90A11BDB8}"/>
            </c:ext>
          </c:extLst>
        </c:ser>
        <c:ser>
          <c:idx val="6"/>
          <c:order val="6"/>
          <c:tx>
            <c:v>D60</c:v>
          </c:tx>
          <c:spPr>
            <a:ln>
              <a:noFill/>
            </a:ln>
          </c:spPr>
          <c:marker>
            <c:symbol val="plus"/>
            <c:size val="10"/>
            <c:spPr>
              <a:ln w="19050">
                <a:solidFill>
                  <a:schemeClr val="accent2">
                    <a:lumMod val="75000"/>
                  </a:schemeClr>
                </a:solidFill>
              </a:ln>
            </c:spPr>
          </c:marker>
          <c:xVal>
            <c:numRef>
              <c:f>'Sieves 0,075-9,5'!$B$24</c:f>
              <c:numCache>
                <c:formatCode>General</c:formatCode>
                <c:ptCount val="1"/>
              </c:numCache>
            </c:numRef>
          </c:xVal>
          <c:yVal>
            <c:numRef>
              <c:f>'Sieves 0,075-9,5'!$C$102</c:f>
              <c:numCache>
                <c:formatCode>General</c:formatCode>
                <c:ptCount val="1"/>
                <c:pt idx="0">
                  <c:v>60</c:v>
                </c:pt>
              </c:numCache>
            </c:numRef>
          </c:yVal>
          <c:smooth val="1"/>
          <c:extLst xmlns:c16r2="http://schemas.microsoft.com/office/drawing/2015/06/chart">
            <c:ext xmlns:c16="http://schemas.microsoft.com/office/drawing/2014/chart" uri="{C3380CC4-5D6E-409C-BE32-E72D297353CC}">
              <c16:uniqueId val="{00000006-92C4-4FBD-9BEF-0BA90A11BDB8}"/>
            </c:ext>
          </c:extLst>
        </c:ser>
        <c:ser>
          <c:idx val="8"/>
          <c:order val="7"/>
          <c:tx>
            <c:v>% for 0,08 mm</c:v>
          </c:tx>
          <c:spPr>
            <a:ln>
              <a:noFill/>
            </a:ln>
          </c:spPr>
          <c:marker>
            <c:symbol val="plus"/>
            <c:size val="10"/>
            <c:spPr>
              <a:ln w="19050">
                <a:solidFill>
                  <a:srgbClr val="E32FC9"/>
                </a:solidFill>
              </a:ln>
            </c:spPr>
          </c:marker>
          <c:xVal>
            <c:numRef>
              <c:f>'Sieves 0,075-9,5'!$C$104</c:f>
              <c:numCache>
                <c:formatCode>General</c:formatCode>
                <c:ptCount val="1"/>
                <c:pt idx="0">
                  <c:v>0.08</c:v>
                </c:pt>
              </c:numCache>
            </c:numRef>
          </c:xVal>
          <c:yVal>
            <c:numRef>
              <c:f>'Sieves 0,075-9,5'!$B$26</c:f>
              <c:numCache>
                <c:formatCode>General</c:formatCode>
                <c:ptCount val="1"/>
              </c:numCache>
            </c:numRef>
          </c:yVal>
          <c:smooth val="1"/>
          <c:extLst xmlns:c16r2="http://schemas.microsoft.com/office/drawing/2015/06/chart">
            <c:ext xmlns:c16="http://schemas.microsoft.com/office/drawing/2014/chart" uri="{C3380CC4-5D6E-409C-BE32-E72D297353CC}">
              <c16:uniqueId val="{00000007-92C4-4FBD-9BEF-0BA90A11BDB8}"/>
            </c:ext>
          </c:extLst>
        </c:ser>
        <c:ser>
          <c:idx val="7"/>
          <c:order val="8"/>
          <c:tx>
            <c:v>% for 2,5 mm</c:v>
          </c:tx>
          <c:spPr>
            <a:ln>
              <a:noFill/>
            </a:ln>
          </c:spPr>
          <c:marker>
            <c:symbol val="plus"/>
            <c:size val="10"/>
            <c:spPr>
              <a:ln w="19050">
                <a:solidFill>
                  <a:schemeClr val="accent6">
                    <a:lumMod val="75000"/>
                  </a:schemeClr>
                </a:solidFill>
              </a:ln>
            </c:spPr>
          </c:marker>
          <c:xVal>
            <c:numRef>
              <c:f>'Sieves 0,075-9,5'!$C$103</c:f>
              <c:numCache>
                <c:formatCode>General</c:formatCode>
                <c:ptCount val="1"/>
                <c:pt idx="0">
                  <c:v>2.5</c:v>
                </c:pt>
              </c:numCache>
            </c:numRef>
          </c:xVal>
          <c:yVal>
            <c:numRef>
              <c:f>'Sieves 0,075-9,5'!$B$27</c:f>
              <c:numCache>
                <c:formatCode>General</c:formatCode>
                <c:ptCount val="1"/>
              </c:numCache>
            </c:numRef>
          </c:yVal>
          <c:smooth val="1"/>
          <c:extLst xmlns:c16r2="http://schemas.microsoft.com/office/drawing/2015/06/chart">
            <c:ext xmlns:c16="http://schemas.microsoft.com/office/drawing/2014/chart" uri="{C3380CC4-5D6E-409C-BE32-E72D297353CC}">
              <c16:uniqueId val="{00000008-92C4-4FBD-9BEF-0BA90A11BDB8}"/>
            </c:ext>
          </c:extLst>
        </c:ser>
        <c:dLbls>
          <c:showLegendKey val="0"/>
          <c:showVal val="0"/>
          <c:showCatName val="0"/>
          <c:showSerName val="0"/>
          <c:showPercent val="0"/>
          <c:showBubbleSize val="0"/>
        </c:dLbls>
        <c:axId val="435867112"/>
        <c:axId val="435867504"/>
      </c:scatterChart>
      <c:valAx>
        <c:axId val="435867112"/>
        <c:scaling>
          <c:logBase val="10"/>
          <c:orientation val="minMax"/>
          <c:max val="10"/>
          <c:min val="1.0000000000000005E-2"/>
        </c:scaling>
        <c:delete val="0"/>
        <c:axPos val="b"/>
        <c:majorGridlines/>
        <c:minorGridlines/>
        <c:title>
          <c:tx>
            <c:rich>
              <a:bodyPr/>
              <a:lstStyle/>
              <a:p>
                <a:pPr>
                  <a:defRPr sz="1200" b="1" i="0" u="none" strike="noStrike" baseline="0">
                    <a:solidFill>
                      <a:srgbClr val="000000"/>
                    </a:solidFill>
                    <a:latin typeface="Calibri"/>
                    <a:ea typeface="Calibri"/>
                    <a:cs typeface="Calibri"/>
                  </a:defRPr>
                </a:pPr>
                <a:r>
                  <a:rPr lang="fr-CA"/>
                  <a:t>(mm)</a:t>
                </a:r>
              </a:p>
            </c:rich>
          </c:tx>
          <c:layout>
            <c:manualLayout>
              <c:xMode val="edge"/>
              <c:yMode val="edge"/>
              <c:x val="0.45876976755151111"/>
              <c:y val="0.89671276246719167"/>
            </c:manualLayout>
          </c:layout>
          <c:overlay val="0"/>
        </c:title>
        <c:numFmt formatCode="General" sourceLinked="1"/>
        <c:majorTickMark val="out"/>
        <c:minorTickMark val="out"/>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435867504"/>
        <c:crosses val="autoZero"/>
        <c:crossBetween val="midCat"/>
      </c:valAx>
      <c:valAx>
        <c:axId val="435867504"/>
        <c:scaling>
          <c:orientation val="minMax"/>
          <c:max val="100"/>
          <c:min val="0"/>
        </c:scaling>
        <c:delete val="0"/>
        <c:axPos val="r"/>
        <c:majorGridlines/>
        <c:title>
          <c:tx>
            <c:rich>
              <a:bodyPr rot="-5400000" vert="horz"/>
              <a:lstStyle/>
              <a:p>
                <a:pPr>
                  <a:defRPr/>
                </a:pPr>
                <a:r>
                  <a:rPr lang="en-US"/>
                  <a:t>% Passing</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5867112"/>
        <c:crosses val="max"/>
        <c:crossBetween val="midCat"/>
        <c:majorUnit val="10"/>
      </c:valAx>
      <c:spPr>
        <a:solidFill>
          <a:schemeClr val="bg1">
            <a:lumMod val="85000"/>
          </a:schemeClr>
        </a:solidFill>
      </c:spPr>
    </c:plotArea>
    <c:legend>
      <c:legendPos val="r"/>
      <c:layout>
        <c:manualLayout>
          <c:xMode val="edge"/>
          <c:yMode val="edge"/>
          <c:x val="5.9880239520958153E-2"/>
          <c:y val="4.2187500000000003E-2"/>
          <c:w val="0.27331428481619435"/>
          <c:h val="0.38012368766404303"/>
        </c:manualLayout>
      </c:layout>
      <c:overlay val="0"/>
      <c:txPr>
        <a:bodyPr/>
        <a:lstStyle/>
        <a:p>
          <a:pPr>
            <a:defRPr sz="118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186065736562061E-2"/>
          <c:y val="3.112847366806111E-2"/>
          <c:w val="0.91907049798935869"/>
          <c:h val="0.82620157193978883"/>
        </c:manualLayout>
      </c:layout>
      <c:scatterChart>
        <c:scatterStyle val="smoothMarker"/>
        <c:varyColors val="0"/>
        <c:ser>
          <c:idx val="0"/>
          <c:order val="0"/>
          <c:tx>
            <c:strRef>
              <c:f>'Sieves 0,075-9,5 (with 0,2)'!$B$12</c:f>
              <c:strCache>
                <c:ptCount val="1"/>
                <c:pt idx="0">
                  <c:v>% passing</c:v>
                </c:pt>
              </c:strCache>
            </c:strRef>
          </c:tx>
          <c:spPr>
            <a:ln>
              <a:solidFill>
                <a:schemeClr val="tx1"/>
              </a:solidFill>
            </a:ln>
          </c:spPr>
          <c:marker>
            <c:symbol val="diamond"/>
            <c:size val="7"/>
            <c:spPr>
              <a:solidFill>
                <a:schemeClr val="tx1"/>
              </a:solidFill>
            </c:spPr>
          </c:marker>
          <c:xVal>
            <c:numRef>
              <c:f>'Sieves 0,075-9,5 (with 0,2)'!$A$13:$A$21</c:f>
              <c:numCache>
                <c:formatCode>General</c:formatCode>
                <c:ptCount val="9"/>
                <c:pt idx="0">
                  <c:v>7.4999999999999997E-2</c:v>
                </c:pt>
                <c:pt idx="1">
                  <c:v>0.15</c:v>
                </c:pt>
                <c:pt idx="2">
                  <c:v>0.2</c:v>
                </c:pt>
                <c:pt idx="3">
                  <c:v>0.3</c:v>
                </c:pt>
                <c:pt idx="4">
                  <c:v>0.6</c:v>
                </c:pt>
                <c:pt idx="5">
                  <c:v>1.18</c:v>
                </c:pt>
                <c:pt idx="6">
                  <c:v>2.36</c:v>
                </c:pt>
                <c:pt idx="7">
                  <c:v>4.75</c:v>
                </c:pt>
                <c:pt idx="8">
                  <c:v>9.5</c:v>
                </c:pt>
              </c:numCache>
            </c:numRef>
          </c:xVal>
          <c:yVal>
            <c:numRef>
              <c:f>'Sieves 0,075-9,5 (with 0,2)'!$B$13:$B$21</c:f>
              <c:numCache>
                <c:formatCode>General</c:formatCode>
                <c:ptCount val="9"/>
              </c:numCache>
            </c:numRef>
          </c:yVal>
          <c:smooth val="1"/>
          <c:extLst xmlns:c16r2="http://schemas.microsoft.com/office/drawing/2015/06/chart">
            <c:ext xmlns:c16="http://schemas.microsoft.com/office/drawing/2014/chart" uri="{C3380CC4-5D6E-409C-BE32-E72D297353CC}">
              <c16:uniqueId val="{00000000-5B19-4048-803A-5FCEB005E6E9}"/>
            </c:ext>
          </c:extLst>
        </c:ser>
        <c:ser>
          <c:idx val="1"/>
          <c:order val="1"/>
          <c:tx>
            <c:v>Acceptable Fine Sand Limit</c:v>
          </c:tx>
          <c:marker>
            <c:symbol val="none"/>
          </c:marker>
          <c:xVal>
            <c:numRef>
              <c:f>'Sieves 0,075-9,5 (with 0,2)'!$D$80:$D$82</c:f>
              <c:numCache>
                <c:formatCode>General</c:formatCode>
                <c:ptCount val="3"/>
                <c:pt idx="0">
                  <c:v>0.08</c:v>
                </c:pt>
                <c:pt idx="1">
                  <c:v>0.2</c:v>
                </c:pt>
                <c:pt idx="2">
                  <c:v>0.21</c:v>
                </c:pt>
              </c:numCache>
            </c:numRef>
          </c:xVal>
          <c:yVal>
            <c:numRef>
              <c:f>'Sieves 0,075-9,5 (with 0,2)'!$E$80:$E$82</c:f>
              <c:numCache>
                <c:formatCode>General</c:formatCode>
                <c:ptCount val="3"/>
                <c:pt idx="0">
                  <c:v>3</c:v>
                </c:pt>
                <c:pt idx="1">
                  <c:v>10</c:v>
                </c:pt>
                <c:pt idx="2">
                  <c:v>100</c:v>
                </c:pt>
              </c:numCache>
            </c:numRef>
          </c:yVal>
          <c:smooth val="0"/>
          <c:extLst xmlns:c16r2="http://schemas.microsoft.com/office/drawing/2015/06/chart">
            <c:ext xmlns:c16="http://schemas.microsoft.com/office/drawing/2014/chart" uri="{C3380CC4-5D6E-409C-BE32-E72D297353CC}">
              <c16:uniqueId val="{00000001-5B19-4048-803A-5FCEB005E6E9}"/>
            </c:ext>
          </c:extLst>
        </c:ser>
        <c:ser>
          <c:idx val="2"/>
          <c:order val="2"/>
          <c:tx>
            <c:v>Acceptable Coarse Sand Limit</c:v>
          </c:tx>
          <c:spPr>
            <a:ln>
              <a:solidFill>
                <a:schemeClr val="accent1">
                  <a:lumMod val="75000"/>
                </a:schemeClr>
              </a:solidFill>
            </a:ln>
          </c:spPr>
          <c:marker>
            <c:symbol val="none"/>
          </c:marker>
          <c:xVal>
            <c:numRef>
              <c:f>'Sieves 0,075-9,5 (with 0,2)'!$D$88:$D$91</c:f>
              <c:numCache>
                <c:formatCode>General</c:formatCode>
                <c:ptCount val="4"/>
                <c:pt idx="0">
                  <c:v>0.49</c:v>
                </c:pt>
                <c:pt idx="1">
                  <c:v>0.5</c:v>
                </c:pt>
                <c:pt idx="2">
                  <c:v>2.5</c:v>
                </c:pt>
                <c:pt idx="3">
                  <c:v>10</c:v>
                </c:pt>
              </c:numCache>
            </c:numRef>
          </c:xVal>
          <c:yVal>
            <c:numRef>
              <c:f>'Sieves 0,075-9,5 (with 0,2)'!$E$88:$E$91</c:f>
              <c:numCache>
                <c:formatCode>General</c:formatCode>
                <c:ptCount val="4"/>
                <c:pt idx="0">
                  <c:v>0</c:v>
                </c:pt>
                <c:pt idx="1">
                  <c:v>10</c:v>
                </c:pt>
                <c:pt idx="2">
                  <c:v>80</c:v>
                </c:pt>
                <c:pt idx="3">
                  <c:v>81</c:v>
                </c:pt>
              </c:numCache>
            </c:numRef>
          </c:yVal>
          <c:smooth val="0"/>
          <c:extLst xmlns:c16r2="http://schemas.microsoft.com/office/drawing/2015/06/chart">
            <c:ext xmlns:c16="http://schemas.microsoft.com/office/drawing/2014/chart" uri="{C3380CC4-5D6E-409C-BE32-E72D297353CC}">
              <c16:uniqueId val="{00000002-5B19-4048-803A-5FCEB005E6E9}"/>
            </c:ext>
          </c:extLst>
        </c:ser>
        <c:ser>
          <c:idx val="4"/>
          <c:order val="3"/>
          <c:tx>
            <c:v>Targeted Fine Sand Limit</c:v>
          </c:tx>
          <c:spPr>
            <a:ln>
              <a:solidFill>
                <a:srgbClr val="92D050"/>
              </a:solidFill>
            </a:ln>
          </c:spPr>
          <c:marker>
            <c:symbol val="none"/>
          </c:marker>
          <c:xVal>
            <c:numRef>
              <c:f>'Sieves 0,075-9,5 (with 0,2)'!$D$84:$D$86</c:f>
              <c:numCache>
                <c:formatCode>General</c:formatCode>
                <c:ptCount val="3"/>
                <c:pt idx="0">
                  <c:v>0.08</c:v>
                </c:pt>
                <c:pt idx="1">
                  <c:v>0.25</c:v>
                </c:pt>
                <c:pt idx="2">
                  <c:v>0.26</c:v>
                </c:pt>
              </c:numCache>
            </c:numRef>
          </c:xVal>
          <c:yVal>
            <c:numRef>
              <c:f>'Sieves 0,075-9,5 (with 0,2)'!$E$84:$E$86</c:f>
              <c:numCache>
                <c:formatCode>General</c:formatCode>
                <c:ptCount val="3"/>
                <c:pt idx="0">
                  <c:v>2</c:v>
                </c:pt>
                <c:pt idx="1">
                  <c:v>10</c:v>
                </c:pt>
                <c:pt idx="2">
                  <c:v>100</c:v>
                </c:pt>
              </c:numCache>
            </c:numRef>
          </c:yVal>
          <c:smooth val="0"/>
          <c:extLst xmlns:c16r2="http://schemas.microsoft.com/office/drawing/2015/06/chart">
            <c:ext xmlns:c16="http://schemas.microsoft.com/office/drawing/2014/chart" uri="{C3380CC4-5D6E-409C-BE32-E72D297353CC}">
              <c16:uniqueId val="{00000003-5B19-4048-803A-5FCEB005E6E9}"/>
            </c:ext>
          </c:extLst>
        </c:ser>
        <c:ser>
          <c:idx val="5"/>
          <c:order val="4"/>
          <c:tx>
            <c:v>Targeted Coarse Sand Limit</c:v>
          </c:tx>
          <c:spPr>
            <a:ln>
              <a:solidFill>
                <a:schemeClr val="accent3">
                  <a:lumMod val="75000"/>
                </a:schemeClr>
              </a:solidFill>
            </a:ln>
          </c:spPr>
          <c:marker>
            <c:symbol val="none"/>
          </c:marker>
          <c:xVal>
            <c:numRef>
              <c:f>'Sieves 0,075-9,5 (with 0,2)'!$D$93:$D$96</c:f>
              <c:numCache>
                <c:formatCode>General</c:formatCode>
                <c:ptCount val="4"/>
                <c:pt idx="0">
                  <c:v>0.39</c:v>
                </c:pt>
                <c:pt idx="1">
                  <c:v>0.4</c:v>
                </c:pt>
                <c:pt idx="2">
                  <c:v>2.5</c:v>
                </c:pt>
                <c:pt idx="3">
                  <c:v>10</c:v>
                </c:pt>
              </c:numCache>
            </c:numRef>
          </c:xVal>
          <c:yVal>
            <c:numRef>
              <c:f>'Sieves 0,075-9,5 (with 0,2)'!$E$93:$E$96</c:f>
              <c:numCache>
                <c:formatCode>General</c:formatCode>
                <c:ptCount val="4"/>
                <c:pt idx="0">
                  <c:v>0</c:v>
                </c:pt>
                <c:pt idx="1">
                  <c:v>10</c:v>
                </c:pt>
                <c:pt idx="2">
                  <c:v>85</c:v>
                </c:pt>
                <c:pt idx="3">
                  <c:v>86</c:v>
                </c:pt>
              </c:numCache>
            </c:numRef>
          </c:yVal>
          <c:smooth val="0"/>
          <c:extLst xmlns:c16r2="http://schemas.microsoft.com/office/drawing/2015/06/chart">
            <c:ext xmlns:c16="http://schemas.microsoft.com/office/drawing/2014/chart" uri="{C3380CC4-5D6E-409C-BE32-E72D297353CC}">
              <c16:uniqueId val="{00000004-5B19-4048-803A-5FCEB005E6E9}"/>
            </c:ext>
          </c:extLst>
        </c:ser>
        <c:ser>
          <c:idx val="3"/>
          <c:order val="5"/>
          <c:tx>
            <c:v>D10</c:v>
          </c:tx>
          <c:spPr>
            <a:ln>
              <a:noFill/>
            </a:ln>
          </c:spPr>
          <c:marker>
            <c:symbol val="plus"/>
            <c:size val="10"/>
            <c:spPr>
              <a:ln w="19050">
                <a:solidFill>
                  <a:srgbClr val="FF0000"/>
                </a:solidFill>
              </a:ln>
            </c:spPr>
          </c:marker>
          <c:xVal>
            <c:numRef>
              <c:f>'Sieves 0,075-9,5 (with 0,2)'!$B$24</c:f>
              <c:numCache>
                <c:formatCode>General</c:formatCode>
                <c:ptCount val="1"/>
              </c:numCache>
            </c:numRef>
          </c:xVal>
          <c:yVal>
            <c:numRef>
              <c:f>'Sieves 0,075-9,5 (with 0,2)'!$C$102</c:f>
              <c:numCache>
                <c:formatCode>General</c:formatCode>
                <c:ptCount val="1"/>
                <c:pt idx="0">
                  <c:v>10</c:v>
                </c:pt>
              </c:numCache>
            </c:numRef>
          </c:yVal>
          <c:smooth val="1"/>
          <c:extLst xmlns:c16r2="http://schemas.microsoft.com/office/drawing/2015/06/chart">
            <c:ext xmlns:c16="http://schemas.microsoft.com/office/drawing/2014/chart" uri="{C3380CC4-5D6E-409C-BE32-E72D297353CC}">
              <c16:uniqueId val="{00000005-5B19-4048-803A-5FCEB005E6E9}"/>
            </c:ext>
          </c:extLst>
        </c:ser>
        <c:ser>
          <c:idx val="6"/>
          <c:order val="6"/>
          <c:tx>
            <c:v>D60</c:v>
          </c:tx>
          <c:spPr>
            <a:ln>
              <a:noFill/>
            </a:ln>
          </c:spPr>
          <c:marker>
            <c:symbol val="plus"/>
            <c:size val="10"/>
            <c:spPr>
              <a:ln w="19050">
                <a:solidFill>
                  <a:schemeClr val="accent2">
                    <a:lumMod val="75000"/>
                  </a:schemeClr>
                </a:solidFill>
              </a:ln>
            </c:spPr>
          </c:marker>
          <c:xVal>
            <c:numRef>
              <c:f>'Sieves 0,075-9,5 (with 0,2)'!$B$25</c:f>
              <c:numCache>
                <c:formatCode>General</c:formatCode>
                <c:ptCount val="1"/>
              </c:numCache>
            </c:numRef>
          </c:xVal>
          <c:yVal>
            <c:numRef>
              <c:f>'Sieves 0,075-9,5 (with 0,2)'!$C$103</c:f>
              <c:numCache>
                <c:formatCode>General</c:formatCode>
                <c:ptCount val="1"/>
                <c:pt idx="0">
                  <c:v>60</c:v>
                </c:pt>
              </c:numCache>
            </c:numRef>
          </c:yVal>
          <c:smooth val="1"/>
          <c:extLst xmlns:c16r2="http://schemas.microsoft.com/office/drawing/2015/06/chart">
            <c:ext xmlns:c16="http://schemas.microsoft.com/office/drawing/2014/chart" uri="{C3380CC4-5D6E-409C-BE32-E72D297353CC}">
              <c16:uniqueId val="{00000006-5B19-4048-803A-5FCEB005E6E9}"/>
            </c:ext>
          </c:extLst>
        </c:ser>
        <c:ser>
          <c:idx val="8"/>
          <c:order val="7"/>
          <c:tx>
            <c:v>% for 0,08 mm</c:v>
          </c:tx>
          <c:spPr>
            <a:ln>
              <a:noFill/>
            </a:ln>
          </c:spPr>
          <c:marker>
            <c:symbol val="plus"/>
            <c:size val="10"/>
            <c:spPr>
              <a:ln w="19050">
                <a:solidFill>
                  <a:srgbClr val="E32FC9"/>
                </a:solidFill>
              </a:ln>
            </c:spPr>
          </c:marker>
          <c:xVal>
            <c:numRef>
              <c:f>'Sieves 0,075-9,5 (with 0,2)'!$C$105</c:f>
              <c:numCache>
                <c:formatCode>General</c:formatCode>
                <c:ptCount val="1"/>
                <c:pt idx="0">
                  <c:v>0.08</c:v>
                </c:pt>
              </c:numCache>
            </c:numRef>
          </c:xVal>
          <c:yVal>
            <c:numRef>
              <c:f>'Sieves 0,075-9,5 (with 0,2)'!$B$27</c:f>
              <c:numCache>
                <c:formatCode>General</c:formatCode>
                <c:ptCount val="1"/>
                <c:pt idx="0">
                  <c:v>3</c:v>
                </c:pt>
              </c:numCache>
            </c:numRef>
          </c:yVal>
          <c:smooth val="1"/>
          <c:extLst xmlns:c16r2="http://schemas.microsoft.com/office/drawing/2015/06/chart">
            <c:ext xmlns:c16="http://schemas.microsoft.com/office/drawing/2014/chart" uri="{C3380CC4-5D6E-409C-BE32-E72D297353CC}">
              <c16:uniqueId val="{00000007-5B19-4048-803A-5FCEB005E6E9}"/>
            </c:ext>
          </c:extLst>
        </c:ser>
        <c:ser>
          <c:idx val="7"/>
          <c:order val="8"/>
          <c:tx>
            <c:v>% for 2,5 mm</c:v>
          </c:tx>
          <c:spPr>
            <a:ln>
              <a:noFill/>
            </a:ln>
          </c:spPr>
          <c:marker>
            <c:symbol val="plus"/>
            <c:size val="10"/>
            <c:spPr>
              <a:ln w="19050">
                <a:solidFill>
                  <a:schemeClr val="accent6">
                    <a:lumMod val="75000"/>
                  </a:schemeClr>
                </a:solidFill>
              </a:ln>
            </c:spPr>
          </c:marker>
          <c:xVal>
            <c:numRef>
              <c:f>'Sieves 0,075-9,5 (with 0,2)'!$C$104</c:f>
              <c:numCache>
                <c:formatCode>General</c:formatCode>
                <c:ptCount val="1"/>
                <c:pt idx="0">
                  <c:v>2.5</c:v>
                </c:pt>
              </c:numCache>
            </c:numRef>
          </c:xVal>
          <c:yVal>
            <c:numRef>
              <c:f>'Sieves 0,075-9,5 (with 0,2)'!$B$28</c:f>
              <c:numCache>
                <c:formatCode>General</c:formatCode>
                <c:ptCount val="1"/>
              </c:numCache>
            </c:numRef>
          </c:yVal>
          <c:smooth val="1"/>
          <c:extLst xmlns:c16r2="http://schemas.microsoft.com/office/drawing/2015/06/chart">
            <c:ext xmlns:c16="http://schemas.microsoft.com/office/drawing/2014/chart" uri="{C3380CC4-5D6E-409C-BE32-E72D297353CC}">
              <c16:uniqueId val="{00000008-5B19-4048-803A-5FCEB005E6E9}"/>
            </c:ext>
          </c:extLst>
        </c:ser>
        <c:dLbls>
          <c:showLegendKey val="0"/>
          <c:showVal val="0"/>
          <c:showCatName val="0"/>
          <c:showSerName val="0"/>
          <c:showPercent val="0"/>
          <c:showBubbleSize val="0"/>
        </c:dLbls>
        <c:axId val="435868288"/>
        <c:axId val="435868680"/>
      </c:scatterChart>
      <c:valAx>
        <c:axId val="435868288"/>
        <c:scaling>
          <c:logBase val="10"/>
          <c:orientation val="minMax"/>
          <c:max val="10"/>
          <c:min val="1.0000000000000005E-2"/>
        </c:scaling>
        <c:delete val="0"/>
        <c:axPos val="b"/>
        <c:majorGridlines/>
        <c:minorGridlines/>
        <c:title>
          <c:tx>
            <c:rich>
              <a:bodyPr/>
              <a:lstStyle/>
              <a:p>
                <a:pPr>
                  <a:defRPr sz="1200" b="1" i="0" u="none" strike="noStrike" baseline="0">
                    <a:solidFill>
                      <a:srgbClr val="000000"/>
                    </a:solidFill>
                    <a:latin typeface="Calibri"/>
                    <a:ea typeface="Calibri"/>
                    <a:cs typeface="Calibri"/>
                  </a:defRPr>
                </a:pPr>
                <a:r>
                  <a:rPr lang="fr-CA"/>
                  <a:t>(mm)</a:t>
                </a:r>
              </a:p>
            </c:rich>
          </c:tx>
          <c:layout>
            <c:manualLayout>
              <c:xMode val="edge"/>
              <c:yMode val="edge"/>
              <c:x val="0.45876976755151111"/>
              <c:y val="0.89671276246719167"/>
            </c:manualLayout>
          </c:layout>
          <c:overlay val="0"/>
        </c:title>
        <c:numFmt formatCode="General" sourceLinked="1"/>
        <c:majorTickMark val="out"/>
        <c:minorTickMark val="out"/>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435868680"/>
        <c:crosses val="autoZero"/>
        <c:crossBetween val="midCat"/>
      </c:valAx>
      <c:valAx>
        <c:axId val="435868680"/>
        <c:scaling>
          <c:orientation val="minMax"/>
          <c:max val="100"/>
          <c:min val="0"/>
        </c:scaling>
        <c:delete val="0"/>
        <c:axPos val="r"/>
        <c:majorGridlines/>
        <c:title>
          <c:tx>
            <c:rich>
              <a:bodyPr rot="-5400000" vert="horz"/>
              <a:lstStyle/>
              <a:p>
                <a:pPr>
                  <a:defRPr/>
                </a:pPr>
                <a:r>
                  <a:rPr lang="en-US"/>
                  <a:t>% Passing</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5868288"/>
        <c:crosses val="max"/>
        <c:crossBetween val="midCat"/>
        <c:majorUnit val="10"/>
      </c:valAx>
      <c:spPr>
        <a:solidFill>
          <a:schemeClr val="bg1">
            <a:lumMod val="85000"/>
          </a:schemeClr>
        </a:solidFill>
      </c:spPr>
    </c:plotArea>
    <c:legend>
      <c:legendPos val="r"/>
      <c:layout>
        <c:manualLayout>
          <c:xMode val="edge"/>
          <c:yMode val="edge"/>
          <c:x val="5.9880239520958153E-2"/>
          <c:y val="4.2187500000000003E-2"/>
          <c:w val="0.27331428481619435"/>
          <c:h val="0.38012368766404303"/>
        </c:manualLayout>
      </c:layout>
      <c:overlay val="0"/>
      <c:txPr>
        <a:bodyPr/>
        <a:lstStyle/>
        <a:p>
          <a:pPr>
            <a:defRPr sz="118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186065736562061E-2"/>
          <c:y val="3.112847366806111E-2"/>
          <c:w val="0.91907049798935869"/>
          <c:h val="0.82620157193978883"/>
        </c:manualLayout>
      </c:layout>
      <c:scatterChart>
        <c:scatterStyle val="smoothMarker"/>
        <c:varyColors val="0"/>
        <c:ser>
          <c:idx val="0"/>
          <c:order val="0"/>
          <c:tx>
            <c:strRef>
              <c:f>'Sieves 0,08-10'!$B$12</c:f>
              <c:strCache>
                <c:ptCount val="1"/>
                <c:pt idx="0">
                  <c:v>% passing</c:v>
                </c:pt>
              </c:strCache>
            </c:strRef>
          </c:tx>
          <c:spPr>
            <a:ln>
              <a:solidFill>
                <a:schemeClr val="tx1"/>
              </a:solidFill>
            </a:ln>
          </c:spPr>
          <c:marker>
            <c:symbol val="diamond"/>
            <c:size val="7"/>
            <c:spPr>
              <a:solidFill>
                <a:schemeClr val="tx1"/>
              </a:solidFill>
            </c:spPr>
          </c:marker>
          <c:xVal>
            <c:numRef>
              <c:f>'Sieves 0,08-10'!$A$13:$A$20</c:f>
              <c:numCache>
                <c:formatCode>General</c:formatCode>
                <c:ptCount val="8"/>
                <c:pt idx="0">
                  <c:v>0.08</c:v>
                </c:pt>
                <c:pt idx="1">
                  <c:v>0.16</c:v>
                </c:pt>
                <c:pt idx="2">
                  <c:v>0.315</c:v>
                </c:pt>
                <c:pt idx="3">
                  <c:v>0.63</c:v>
                </c:pt>
                <c:pt idx="4">
                  <c:v>1.25</c:v>
                </c:pt>
                <c:pt idx="5">
                  <c:v>2.5</c:v>
                </c:pt>
                <c:pt idx="6">
                  <c:v>5</c:v>
                </c:pt>
                <c:pt idx="7">
                  <c:v>10</c:v>
                </c:pt>
              </c:numCache>
            </c:numRef>
          </c:xVal>
          <c:yVal>
            <c:numRef>
              <c:f>'Sieves 0,08-10'!$B$13:$B$20</c:f>
              <c:numCache>
                <c:formatCode>General</c:formatCode>
                <c:ptCount val="8"/>
              </c:numCache>
            </c:numRef>
          </c:yVal>
          <c:smooth val="1"/>
          <c:extLst xmlns:c16r2="http://schemas.microsoft.com/office/drawing/2015/06/chart">
            <c:ext xmlns:c16="http://schemas.microsoft.com/office/drawing/2014/chart" uri="{C3380CC4-5D6E-409C-BE32-E72D297353CC}">
              <c16:uniqueId val="{00000000-4E98-404B-9B23-C2E512CCD4B8}"/>
            </c:ext>
          </c:extLst>
        </c:ser>
        <c:ser>
          <c:idx val="1"/>
          <c:order val="1"/>
          <c:tx>
            <c:v>Acceptable Fine Sand Limit</c:v>
          </c:tx>
          <c:marker>
            <c:symbol val="none"/>
          </c:marker>
          <c:xVal>
            <c:numRef>
              <c:f>'Sieves 0,08-10'!$D$79:$D$81</c:f>
              <c:numCache>
                <c:formatCode>General</c:formatCode>
                <c:ptCount val="3"/>
                <c:pt idx="0">
                  <c:v>0.08</c:v>
                </c:pt>
                <c:pt idx="1">
                  <c:v>0.2</c:v>
                </c:pt>
                <c:pt idx="2">
                  <c:v>0.21</c:v>
                </c:pt>
              </c:numCache>
            </c:numRef>
          </c:xVal>
          <c:yVal>
            <c:numRef>
              <c:f>'Sieves 0,08-10'!$E$79:$E$81</c:f>
              <c:numCache>
                <c:formatCode>General</c:formatCode>
                <c:ptCount val="3"/>
                <c:pt idx="0">
                  <c:v>3</c:v>
                </c:pt>
                <c:pt idx="1">
                  <c:v>10</c:v>
                </c:pt>
                <c:pt idx="2">
                  <c:v>100</c:v>
                </c:pt>
              </c:numCache>
            </c:numRef>
          </c:yVal>
          <c:smooth val="0"/>
          <c:extLst xmlns:c16r2="http://schemas.microsoft.com/office/drawing/2015/06/chart">
            <c:ext xmlns:c16="http://schemas.microsoft.com/office/drawing/2014/chart" uri="{C3380CC4-5D6E-409C-BE32-E72D297353CC}">
              <c16:uniqueId val="{00000001-4E98-404B-9B23-C2E512CCD4B8}"/>
            </c:ext>
          </c:extLst>
        </c:ser>
        <c:ser>
          <c:idx val="2"/>
          <c:order val="2"/>
          <c:tx>
            <c:v>Acceptable Coarse Sand Limit</c:v>
          </c:tx>
          <c:spPr>
            <a:ln>
              <a:solidFill>
                <a:schemeClr val="accent1">
                  <a:lumMod val="75000"/>
                </a:schemeClr>
              </a:solidFill>
            </a:ln>
          </c:spPr>
          <c:marker>
            <c:symbol val="none"/>
          </c:marker>
          <c:xVal>
            <c:numRef>
              <c:f>'Sieves 0,08-10'!$D$87:$D$90</c:f>
              <c:numCache>
                <c:formatCode>General</c:formatCode>
                <c:ptCount val="4"/>
                <c:pt idx="0">
                  <c:v>0.49</c:v>
                </c:pt>
                <c:pt idx="1">
                  <c:v>0.5</c:v>
                </c:pt>
                <c:pt idx="2">
                  <c:v>2.5</c:v>
                </c:pt>
                <c:pt idx="3">
                  <c:v>10</c:v>
                </c:pt>
              </c:numCache>
            </c:numRef>
          </c:xVal>
          <c:yVal>
            <c:numRef>
              <c:f>'Sieves 0,08-10'!$E$87:$E$90</c:f>
              <c:numCache>
                <c:formatCode>General</c:formatCode>
                <c:ptCount val="4"/>
                <c:pt idx="0">
                  <c:v>0</c:v>
                </c:pt>
                <c:pt idx="1">
                  <c:v>10</c:v>
                </c:pt>
                <c:pt idx="2">
                  <c:v>80</c:v>
                </c:pt>
                <c:pt idx="3">
                  <c:v>81</c:v>
                </c:pt>
              </c:numCache>
            </c:numRef>
          </c:yVal>
          <c:smooth val="0"/>
          <c:extLst xmlns:c16r2="http://schemas.microsoft.com/office/drawing/2015/06/chart">
            <c:ext xmlns:c16="http://schemas.microsoft.com/office/drawing/2014/chart" uri="{C3380CC4-5D6E-409C-BE32-E72D297353CC}">
              <c16:uniqueId val="{00000002-4E98-404B-9B23-C2E512CCD4B8}"/>
            </c:ext>
          </c:extLst>
        </c:ser>
        <c:ser>
          <c:idx val="4"/>
          <c:order val="3"/>
          <c:tx>
            <c:v>Targeted Fine Sand Limit</c:v>
          </c:tx>
          <c:spPr>
            <a:ln>
              <a:solidFill>
                <a:srgbClr val="92D050"/>
              </a:solidFill>
            </a:ln>
          </c:spPr>
          <c:marker>
            <c:symbol val="none"/>
          </c:marker>
          <c:xVal>
            <c:numRef>
              <c:f>'Sieves 0,08-10'!$D$83:$D$85</c:f>
              <c:numCache>
                <c:formatCode>General</c:formatCode>
                <c:ptCount val="3"/>
                <c:pt idx="0">
                  <c:v>0.08</c:v>
                </c:pt>
                <c:pt idx="1">
                  <c:v>0.25</c:v>
                </c:pt>
                <c:pt idx="2">
                  <c:v>0.26</c:v>
                </c:pt>
              </c:numCache>
            </c:numRef>
          </c:xVal>
          <c:yVal>
            <c:numRef>
              <c:f>'Sieves 0,08-10'!$E$83:$E$85</c:f>
              <c:numCache>
                <c:formatCode>General</c:formatCode>
                <c:ptCount val="3"/>
                <c:pt idx="0">
                  <c:v>2</c:v>
                </c:pt>
                <c:pt idx="1">
                  <c:v>10</c:v>
                </c:pt>
                <c:pt idx="2">
                  <c:v>100</c:v>
                </c:pt>
              </c:numCache>
            </c:numRef>
          </c:yVal>
          <c:smooth val="0"/>
          <c:extLst xmlns:c16r2="http://schemas.microsoft.com/office/drawing/2015/06/chart">
            <c:ext xmlns:c16="http://schemas.microsoft.com/office/drawing/2014/chart" uri="{C3380CC4-5D6E-409C-BE32-E72D297353CC}">
              <c16:uniqueId val="{00000003-4E98-404B-9B23-C2E512CCD4B8}"/>
            </c:ext>
          </c:extLst>
        </c:ser>
        <c:ser>
          <c:idx val="5"/>
          <c:order val="4"/>
          <c:tx>
            <c:v>Targeted Coarse Sand Limit</c:v>
          </c:tx>
          <c:spPr>
            <a:ln>
              <a:solidFill>
                <a:schemeClr val="accent3">
                  <a:lumMod val="75000"/>
                </a:schemeClr>
              </a:solidFill>
            </a:ln>
          </c:spPr>
          <c:marker>
            <c:symbol val="none"/>
          </c:marker>
          <c:xVal>
            <c:numRef>
              <c:f>'Sieves 0,08-10'!$D$92:$D$95</c:f>
              <c:numCache>
                <c:formatCode>General</c:formatCode>
                <c:ptCount val="4"/>
                <c:pt idx="0">
                  <c:v>0.39</c:v>
                </c:pt>
                <c:pt idx="1">
                  <c:v>0.4</c:v>
                </c:pt>
                <c:pt idx="2">
                  <c:v>2.5</c:v>
                </c:pt>
                <c:pt idx="3">
                  <c:v>10</c:v>
                </c:pt>
              </c:numCache>
            </c:numRef>
          </c:xVal>
          <c:yVal>
            <c:numRef>
              <c:f>'Sieves 0,08-10'!$E$92:$E$95</c:f>
              <c:numCache>
                <c:formatCode>General</c:formatCode>
                <c:ptCount val="4"/>
                <c:pt idx="0">
                  <c:v>0</c:v>
                </c:pt>
                <c:pt idx="1">
                  <c:v>10</c:v>
                </c:pt>
                <c:pt idx="2">
                  <c:v>85</c:v>
                </c:pt>
                <c:pt idx="3">
                  <c:v>86</c:v>
                </c:pt>
              </c:numCache>
            </c:numRef>
          </c:yVal>
          <c:smooth val="0"/>
          <c:extLst xmlns:c16r2="http://schemas.microsoft.com/office/drawing/2015/06/chart">
            <c:ext xmlns:c16="http://schemas.microsoft.com/office/drawing/2014/chart" uri="{C3380CC4-5D6E-409C-BE32-E72D297353CC}">
              <c16:uniqueId val="{00000004-4E98-404B-9B23-C2E512CCD4B8}"/>
            </c:ext>
          </c:extLst>
        </c:ser>
        <c:ser>
          <c:idx val="3"/>
          <c:order val="5"/>
          <c:tx>
            <c:v>D10</c:v>
          </c:tx>
          <c:spPr>
            <a:ln>
              <a:noFill/>
            </a:ln>
          </c:spPr>
          <c:marker>
            <c:symbol val="plus"/>
            <c:size val="10"/>
            <c:spPr>
              <a:ln w="19050">
                <a:solidFill>
                  <a:srgbClr val="FF0000"/>
                </a:solidFill>
              </a:ln>
            </c:spPr>
          </c:marker>
          <c:xVal>
            <c:numRef>
              <c:f>'Sieves 0,08-10'!$B$23</c:f>
              <c:numCache>
                <c:formatCode>General</c:formatCode>
                <c:ptCount val="1"/>
              </c:numCache>
            </c:numRef>
          </c:xVal>
          <c:yVal>
            <c:numRef>
              <c:f>'Sieves 0,08-10'!$C$101</c:f>
              <c:numCache>
                <c:formatCode>General</c:formatCode>
                <c:ptCount val="1"/>
                <c:pt idx="0">
                  <c:v>10</c:v>
                </c:pt>
              </c:numCache>
            </c:numRef>
          </c:yVal>
          <c:smooth val="1"/>
          <c:extLst xmlns:c16r2="http://schemas.microsoft.com/office/drawing/2015/06/chart">
            <c:ext xmlns:c16="http://schemas.microsoft.com/office/drawing/2014/chart" uri="{C3380CC4-5D6E-409C-BE32-E72D297353CC}">
              <c16:uniqueId val="{00000005-4E98-404B-9B23-C2E512CCD4B8}"/>
            </c:ext>
          </c:extLst>
        </c:ser>
        <c:ser>
          <c:idx val="6"/>
          <c:order val="6"/>
          <c:tx>
            <c:v>D60</c:v>
          </c:tx>
          <c:spPr>
            <a:ln>
              <a:noFill/>
            </a:ln>
          </c:spPr>
          <c:marker>
            <c:symbol val="plus"/>
            <c:size val="10"/>
            <c:spPr>
              <a:ln w="19050">
                <a:solidFill>
                  <a:schemeClr val="accent2">
                    <a:lumMod val="75000"/>
                  </a:schemeClr>
                </a:solidFill>
              </a:ln>
            </c:spPr>
          </c:marker>
          <c:xVal>
            <c:numRef>
              <c:f>'Sieves 0,08-10'!$B$24</c:f>
              <c:numCache>
                <c:formatCode>General</c:formatCode>
                <c:ptCount val="1"/>
              </c:numCache>
            </c:numRef>
          </c:xVal>
          <c:yVal>
            <c:numRef>
              <c:f>'Sieves 0,08-10'!$C$102</c:f>
              <c:numCache>
                <c:formatCode>General</c:formatCode>
                <c:ptCount val="1"/>
                <c:pt idx="0">
                  <c:v>60</c:v>
                </c:pt>
              </c:numCache>
            </c:numRef>
          </c:yVal>
          <c:smooth val="1"/>
          <c:extLst xmlns:c16r2="http://schemas.microsoft.com/office/drawing/2015/06/chart">
            <c:ext xmlns:c16="http://schemas.microsoft.com/office/drawing/2014/chart" uri="{C3380CC4-5D6E-409C-BE32-E72D297353CC}">
              <c16:uniqueId val="{00000006-4E98-404B-9B23-C2E512CCD4B8}"/>
            </c:ext>
          </c:extLst>
        </c:ser>
        <c:ser>
          <c:idx val="8"/>
          <c:order val="7"/>
          <c:tx>
            <c:v>% for 0,08 mm</c:v>
          </c:tx>
          <c:spPr>
            <a:ln>
              <a:noFill/>
            </a:ln>
          </c:spPr>
          <c:marker>
            <c:symbol val="plus"/>
            <c:size val="10"/>
            <c:spPr>
              <a:ln w="19050">
                <a:solidFill>
                  <a:srgbClr val="E32FC9"/>
                </a:solidFill>
              </a:ln>
            </c:spPr>
          </c:marker>
          <c:xVal>
            <c:numRef>
              <c:f>'Sieves 0,08-10'!$C$104</c:f>
              <c:numCache>
                <c:formatCode>General</c:formatCode>
                <c:ptCount val="1"/>
                <c:pt idx="0">
                  <c:v>0.08</c:v>
                </c:pt>
              </c:numCache>
            </c:numRef>
          </c:xVal>
          <c:yVal>
            <c:numRef>
              <c:f>'Sieves 0,08-10'!$B$26</c:f>
              <c:numCache>
                <c:formatCode>General</c:formatCode>
                <c:ptCount val="1"/>
                <c:pt idx="0">
                  <c:v>3</c:v>
                </c:pt>
              </c:numCache>
            </c:numRef>
          </c:yVal>
          <c:smooth val="1"/>
          <c:extLst xmlns:c16r2="http://schemas.microsoft.com/office/drawing/2015/06/chart">
            <c:ext xmlns:c16="http://schemas.microsoft.com/office/drawing/2014/chart" uri="{C3380CC4-5D6E-409C-BE32-E72D297353CC}">
              <c16:uniqueId val="{00000007-4E98-404B-9B23-C2E512CCD4B8}"/>
            </c:ext>
          </c:extLst>
        </c:ser>
        <c:ser>
          <c:idx val="7"/>
          <c:order val="8"/>
          <c:tx>
            <c:v>% for 2,5 mm</c:v>
          </c:tx>
          <c:spPr>
            <a:ln>
              <a:noFill/>
            </a:ln>
          </c:spPr>
          <c:marker>
            <c:symbol val="plus"/>
            <c:size val="10"/>
            <c:spPr>
              <a:ln w="19050">
                <a:solidFill>
                  <a:schemeClr val="accent6">
                    <a:lumMod val="75000"/>
                  </a:schemeClr>
                </a:solidFill>
              </a:ln>
            </c:spPr>
          </c:marker>
          <c:xVal>
            <c:numRef>
              <c:f>'Sieves 0,08-10'!$C$103</c:f>
              <c:numCache>
                <c:formatCode>General</c:formatCode>
                <c:ptCount val="1"/>
                <c:pt idx="0">
                  <c:v>2.5</c:v>
                </c:pt>
              </c:numCache>
            </c:numRef>
          </c:xVal>
          <c:yVal>
            <c:numRef>
              <c:f>'Sieves 0,08-10'!$B$27</c:f>
              <c:numCache>
                <c:formatCode>General</c:formatCode>
                <c:ptCount val="1"/>
              </c:numCache>
            </c:numRef>
          </c:yVal>
          <c:smooth val="1"/>
          <c:extLst xmlns:c16r2="http://schemas.microsoft.com/office/drawing/2015/06/chart">
            <c:ext xmlns:c16="http://schemas.microsoft.com/office/drawing/2014/chart" uri="{C3380CC4-5D6E-409C-BE32-E72D297353CC}">
              <c16:uniqueId val="{00000008-4E98-404B-9B23-C2E512CCD4B8}"/>
            </c:ext>
          </c:extLst>
        </c:ser>
        <c:dLbls>
          <c:showLegendKey val="0"/>
          <c:showVal val="0"/>
          <c:showCatName val="0"/>
          <c:showSerName val="0"/>
          <c:showPercent val="0"/>
          <c:showBubbleSize val="0"/>
        </c:dLbls>
        <c:axId val="435869464"/>
        <c:axId val="435869856"/>
      </c:scatterChart>
      <c:valAx>
        <c:axId val="435869464"/>
        <c:scaling>
          <c:logBase val="10"/>
          <c:orientation val="minMax"/>
          <c:max val="10"/>
          <c:min val="1.0000000000000005E-2"/>
        </c:scaling>
        <c:delete val="0"/>
        <c:axPos val="b"/>
        <c:majorGridlines/>
        <c:minorGridlines/>
        <c:title>
          <c:tx>
            <c:rich>
              <a:bodyPr/>
              <a:lstStyle/>
              <a:p>
                <a:pPr>
                  <a:defRPr sz="1200" b="1" i="0" u="none" strike="noStrike" baseline="0">
                    <a:solidFill>
                      <a:srgbClr val="000000"/>
                    </a:solidFill>
                    <a:latin typeface="Calibri"/>
                    <a:ea typeface="Calibri"/>
                    <a:cs typeface="Calibri"/>
                  </a:defRPr>
                </a:pPr>
                <a:r>
                  <a:rPr lang="fr-CA"/>
                  <a:t>(mm)</a:t>
                </a:r>
              </a:p>
            </c:rich>
          </c:tx>
          <c:layout>
            <c:manualLayout>
              <c:xMode val="edge"/>
              <c:yMode val="edge"/>
              <c:x val="0.45876976755151111"/>
              <c:y val="0.89671276246719167"/>
            </c:manualLayout>
          </c:layout>
          <c:overlay val="0"/>
        </c:title>
        <c:numFmt formatCode="General" sourceLinked="1"/>
        <c:majorTickMark val="out"/>
        <c:minorTickMark val="out"/>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435869856"/>
        <c:crosses val="autoZero"/>
        <c:crossBetween val="midCat"/>
      </c:valAx>
      <c:valAx>
        <c:axId val="435869856"/>
        <c:scaling>
          <c:orientation val="minMax"/>
          <c:max val="100"/>
          <c:min val="0"/>
        </c:scaling>
        <c:delete val="0"/>
        <c:axPos val="r"/>
        <c:majorGridlines/>
        <c:title>
          <c:tx>
            <c:rich>
              <a:bodyPr rot="-5400000" vert="horz"/>
              <a:lstStyle/>
              <a:p>
                <a:pPr>
                  <a:defRPr/>
                </a:pPr>
                <a:r>
                  <a:rPr lang="en-US"/>
                  <a:t>% Passing</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5869464"/>
        <c:crosses val="max"/>
        <c:crossBetween val="midCat"/>
        <c:majorUnit val="10"/>
      </c:valAx>
      <c:spPr>
        <a:solidFill>
          <a:schemeClr val="bg1">
            <a:lumMod val="85000"/>
          </a:schemeClr>
        </a:solidFill>
      </c:spPr>
    </c:plotArea>
    <c:legend>
      <c:legendPos val="r"/>
      <c:layout>
        <c:manualLayout>
          <c:xMode val="edge"/>
          <c:yMode val="edge"/>
          <c:x val="5.9880239520958153E-2"/>
          <c:y val="4.2187500000000003E-2"/>
          <c:w val="0.27331428481619435"/>
          <c:h val="0.38012368766404303"/>
        </c:manualLayout>
      </c:layout>
      <c:overlay val="0"/>
      <c:txPr>
        <a:bodyPr/>
        <a:lstStyle/>
        <a:p>
          <a:pPr>
            <a:defRPr sz="118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186065736562061E-2"/>
          <c:y val="3.112847366806111E-2"/>
          <c:w val="0.91907049798935869"/>
          <c:h val="0.82620157193978883"/>
        </c:manualLayout>
      </c:layout>
      <c:scatterChart>
        <c:scatterStyle val="smoothMarker"/>
        <c:varyColors val="0"/>
        <c:ser>
          <c:idx val="0"/>
          <c:order val="0"/>
          <c:tx>
            <c:strRef>
              <c:f>'Sieves 0,08-10 (with 0,2)'!$B$12</c:f>
              <c:strCache>
                <c:ptCount val="1"/>
                <c:pt idx="0">
                  <c:v>% passing</c:v>
                </c:pt>
              </c:strCache>
            </c:strRef>
          </c:tx>
          <c:spPr>
            <a:ln>
              <a:solidFill>
                <a:schemeClr val="tx1"/>
              </a:solidFill>
            </a:ln>
          </c:spPr>
          <c:marker>
            <c:symbol val="diamond"/>
            <c:size val="7"/>
            <c:spPr>
              <a:solidFill>
                <a:schemeClr val="tx1"/>
              </a:solidFill>
            </c:spPr>
          </c:marker>
          <c:xVal>
            <c:numRef>
              <c:f>'Sieves 0,08-10 (with 0,2)'!$A$13:$A$21</c:f>
              <c:numCache>
                <c:formatCode>General</c:formatCode>
                <c:ptCount val="9"/>
                <c:pt idx="0">
                  <c:v>0.08</c:v>
                </c:pt>
                <c:pt idx="1">
                  <c:v>0.16</c:v>
                </c:pt>
                <c:pt idx="2">
                  <c:v>0.2</c:v>
                </c:pt>
                <c:pt idx="3">
                  <c:v>0.315</c:v>
                </c:pt>
                <c:pt idx="4">
                  <c:v>0.63</c:v>
                </c:pt>
                <c:pt idx="5">
                  <c:v>1.25</c:v>
                </c:pt>
                <c:pt idx="6">
                  <c:v>2.5</c:v>
                </c:pt>
                <c:pt idx="7">
                  <c:v>5</c:v>
                </c:pt>
                <c:pt idx="8">
                  <c:v>10</c:v>
                </c:pt>
              </c:numCache>
            </c:numRef>
          </c:xVal>
          <c:yVal>
            <c:numRef>
              <c:f>'Sieves 0,08-10 (with 0,2)'!$B$13:$B$21</c:f>
              <c:numCache>
                <c:formatCode>General</c:formatCode>
                <c:ptCount val="9"/>
                <c:pt idx="6">
                  <c:v>3</c:v>
                </c:pt>
              </c:numCache>
            </c:numRef>
          </c:yVal>
          <c:smooth val="1"/>
          <c:extLst xmlns:c16r2="http://schemas.microsoft.com/office/drawing/2015/06/chart">
            <c:ext xmlns:c16="http://schemas.microsoft.com/office/drawing/2014/chart" uri="{C3380CC4-5D6E-409C-BE32-E72D297353CC}">
              <c16:uniqueId val="{00000000-986B-4459-9D78-8F3949D0AA37}"/>
            </c:ext>
          </c:extLst>
        </c:ser>
        <c:ser>
          <c:idx val="1"/>
          <c:order val="1"/>
          <c:tx>
            <c:v>Acceptable Fine Sand Limit</c:v>
          </c:tx>
          <c:marker>
            <c:symbol val="none"/>
          </c:marker>
          <c:xVal>
            <c:numRef>
              <c:f>'Sieves 0,08-10 (with 0,2)'!$D$80:$D$82</c:f>
              <c:numCache>
                <c:formatCode>General</c:formatCode>
                <c:ptCount val="3"/>
                <c:pt idx="0">
                  <c:v>0.08</c:v>
                </c:pt>
                <c:pt idx="1">
                  <c:v>0.2</c:v>
                </c:pt>
                <c:pt idx="2">
                  <c:v>0.21</c:v>
                </c:pt>
              </c:numCache>
            </c:numRef>
          </c:xVal>
          <c:yVal>
            <c:numRef>
              <c:f>'Sieves 0,08-10 (with 0,2)'!$E$80:$E$82</c:f>
              <c:numCache>
                <c:formatCode>General</c:formatCode>
                <c:ptCount val="3"/>
                <c:pt idx="0">
                  <c:v>3</c:v>
                </c:pt>
                <c:pt idx="1">
                  <c:v>10</c:v>
                </c:pt>
                <c:pt idx="2">
                  <c:v>100</c:v>
                </c:pt>
              </c:numCache>
            </c:numRef>
          </c:yVal>
          <c:smooth val="0"/>
          <c:extLst xmlns:c16r2="http://schemas.microsoft.com/office/drawing/2015/06/chart">
            <c:ext xmlns:c16="http://schemas.microsoft.com/office/drawing/2014/chart" uri="{C3380CC4-5D6E-409C-BE32-E72D297353CC}">
              <c16:uniqueId val="{00000001-986B-4459-9D78-8F3949D0AA37}"/>
            </c:ext>
          </c:extLst>
        </c:ser>
        <c:ser>
          <c:idx val="2"/>
          <c:order val="2"/>
          <c:tx>
            <c:v>Acceptable Coarse Sand Limit</c:v>
          </c:tx>
          <c:spPr>
            <a:ln>
              <a:solidFill>
                <a:schemeClr val="accent1">
                  <a:lumMod val="75000"/>
                </a:schemeClr>
              </a:solidFill>
            </a:ln>
          </c:spPr>
          <c:marker>
            <c:symbol val="none"/>
          </c:marker>
          <c:xVal>
            <c:numRef>
              <c:f>'Sieves 0,08-10 (with 0,2)'!$D$88:$D$91</c:f>
              <c:numCache>
                <c:formatCode>General</c:formatCode>
                <c:ptCount val="4"/>
                <c:pt idx="0">
                  <c:v>0.49</c:v>
                </c:pt>
                <c:pt idx="1">
                  <c:v>0.5</c:v>
                </c:pt>
                <c:pt idx="2">
                  <c:v>2.5</c:v>
                </c:pt>
                <c:pt idx="3">
                  <c:v>10</c:v>
                </c:pt>
              </c:numCache>
            </c:numRef>
          </c:xVal>
          <c:yVal>
            <c:numRef>
              <c:f>'Sieves 0,08-10 (with 0,2)'!$E$88:$E$91</c:f>
              <c:numCache>
                <c:formatCode>General</c:formatCode>
                <c:ptCount val="4"/>
                <c:pt idx="0">
                  <c:v>0</c:v>
                </c:pt>
                <c:pt idx="1">
                  <c:v>10</c:v>
                </c:pt>
                <c:pt idx="2">
                  <c:v>80</c:v>
                </c:pt>
                <c:pt idx="3">
                  <c:v>81</c:v>
                </c:pt>
              </c:numCache>
            </c:numRef>
          </c:yVal>
          <c:smooth val="0"/>
          <c:extLst xmlns:c16r2="http://schemas.microsoft.com/office/drawing/2015/06/chart">
            <c:ext xmlns:c16="http://schemas.microsoft.com/office/drawing/2014/chart" uri="{C3380CC4-5D6E-409C-BE32-E72D297353CC}">
              <c16:uniqueId val="{00000002-986B-4459-9D78-8F3949D0AA37}"/>
            </c:ext>
          </c:extLst>
        </c:ser>
        <c:ser>
          <c:idx val="4"/>
          <c:order val="3"/>
          <c:tx>
            <c:v>Targeted Fine Sand Limit</c:v>
          </c:tx>
          <c:spPr>
            <a:ln>
              <a:solidFill>
                <a:srgbClr val="92D050"/>
              </a:solidFill>
            </a:ln>
          </c:spPr>
          <c:marker>
            <c:symbol val="none"/>
          </c:marker>
          <c:xVal>
            <c:numRef>
              <c:f>'Sieves 0,08-10 (with 0,2)'!$D$84:$D$86</c:f>
              <c:numCache>
                <c:formatCode>General</c:formatCode>
                <c:ptCount val="3"/>
                <c:pt idx="0">
                  <c:v>0.08</c:v>
                </c:pt>
                <c:pt idx="1">
                  <c:v>0.25</c:v>
                </c:pt>
                <c:pt idx="2">
                  <c:v>0.26</c:v>
                </c:pt>
              </c:numCache>
            </c:numRef>
          </c:xVal>
          <c:yVal>
            <c:numRef>
              <c:f>'Sieves 0,08-10 (with 0,2)'!$E$84:$E$86</c:f>
              <c:numCache>
                <c:formatCode>General</c:formatCode>
                <c:ptCount val="3"/>
                <c:pt idx="0">
                  <c:v>2</c:v>
                </c:pt>
                <c:pt idx="1">
                  <c:v>10</c:v>
                </c:pt>
                <c:pt idx="2">
                  <c:v>100</c:v>
                </c:pt>
              </c:numCache>
            </c:numRef>
          </c:yVal>
          <c:smooth val="0"/>
          <c:extLst xmlns:c16r2="http://schemas.microsoft.com/office/drawing/2015/06/chart">
            <c:ext xmlns:c16="http://schemas.microsoft.com/office/drawing/2014/chart" uri="{C3380CC4-5D6E-409C-BE32-E72D297353CC}">
              <c16:uniqueId val="{00000003-986B-4459-9D78-8F3949D0AA37}"/>
            </c:ext>
          </c:extLst>
        </c:ser>
        <c:ser>
          <c:idx val="5"/>
          <c:order val="4"/>
          <c:tx>
            <c:v>Targeted Coarse Sand Limit</c:v>
          </c:tx>
          <c:spPr>
            <a:ln>
              <a:solidFill>
                <a:schemeClr val="accent3">
                  <a:lumMod val="75000"/>
                </a:schemeClr>
              </a:solidFill>
            </a:ln>
          </c:spPr>
          <c:marker>
            <c:symbol val="none"/>
          </c:marker>
          <c:xVal>
            <c:numRef>
              <c:f>'Sieves 0,08-10 (with 0,2)'!$D$93:$D$96</c:f>
              <c:numCache>
                <c:formatCode>General</c:formatCode>
                <c:ptCount val="4"/>
                <c:pt idx="0">
                  <c:v>0.39</c:v>
                </c:pt>
                <c:pt idx="1">
                  <c:v>0.4</c:v>
                </c:pt>
                <c:pt idx="2">
                  <c:v>2.5</c:v>
                </c:pt>
                <c:pt idx="3">
                  <c:v>10</c:v>
                </c:pt>
              </c:numCache>
            </c:numRef>
          </c:xVal>
          <c:yVal>
            <c:numRef>
              <c:f>'Sieves 0,08-10 (with 0,2)'!$E$93:$E$96</c:f>
              <c:numCache>
                <c:formatCode>General</c:formatCode>
                <c:ptCount val="4"/>
                <c:pt idx="0">
                  <c:v>0</c:v>
                </c:pt>
                <c:pt idx="1">
                  <c:v>10</c:v>
                </c:pt>
                <c:pt idx="2">
                  <c:v>85</c:v>
                </c:pt>
                <c:pt idx="3">
                  <c:v>86</c:v>
                </c:pt>
              </c:numCache>
            </c:numRef>
          </c:yVal>
          <c:smooth val="0"/>
          <c:extLst xmlns:c16r2="http://schemas.microsoft.com/office/drawing/2015/06/chart">
            <c:ext xmlns:c16="http://schemas.microsoft.com/office/drawing/2014/chart" uri="{C3380CC4-5D6E-409C-BE32-E72D297353CC}">
              <c16:uniqueId val="{00000004-986B-4459-9D78-8F3949D0AA37}"/>
            </c:ext>
          </c:extLst>
        </c:ser>
        <c:ser>
          <c:idx val="3"/>
          <c:order val="5"/>
          <c:tx>
            <c:v>D10</c:v>
          </c:tx>
          <c:spPr>
            <a:ln>
              <a:noFill/>
            </a:ln>
          </c:spPr>
          <c:marker>
            <c:symbol val="plus"/>
            <c:size val="10"/>
            <c:spPr>
              <a:ln w="19050">
                <a:solidFill>
                  <a:srgbClr val="FF0000"/>
                </a:solidFill>
              </a:ln>
            </c:spPr>
          </c:marker>
          <c:xVal>
            <c:numRef>
              <c:f>'Sieves 0,08-10 (with 0,2)'!$B$24</c:f>
              <c:numCache>
                <c:formatCode>General</c:formatCode>
                <c:ptCount val="1"/>
              </c:numCache>
            </c:numRef>
          </c:xVal>
          <c:yVal>
            <c:numRef>
              <c:f>'Sieves 0,08-10 (with 0,2)'!$C$102</c:f>
              <c:numCache>
                <c:formatCode>General</c:formatCode>
                <c:ptCount val="1"/>
                <c:pt idx="0">
                  <c:v>10</c:v>
                </c:pt>
              </c:numCache>
            </c:numRef>
          </c:yVal>
          <c:smooth val="1"/>
          <c:extLst xmlns:c16r2="http://schemas.microsoft.com/office/drawing/2015/06/chart">
            <c:ext xmlns:c16="http://schemas.microsoft.com/office/drawing/2014/chart" uri="{C3380CC4-5D6E-409C-BE32-E72D297353CC}">
              <c16:uniqueId val="{00000005-986B-4459-9D78-8F3949D0AA37}"/>
            </c:ext>
          </c:extLst>
        </c:ser>
        <c:ser>
          <c:idx val="6"/>
          <c:order val="6"/>
          <c:tx>
            <c:v>D60</c:v>
          </c:tx>
          <c:spPr>
            <a:ln>
              <a:noFill/>
            </a:ln>
          </c:spPr>
          <c:marker>
            <c:symbol val="plus"/>
            <c:size val="10"/>
            <c:spPr>
              <a:ln w="19050">
                <a:solidFill>
                  <a:schemeClr val="accent2">
                    <a:lumMod val="75000"/>
                  </a:schemeClr>
                </a:solidFill>
              </a:ln>
            </c:spPr>
          </c:marker>
          <c:xVal>
            <c:numRef>
              <c:f>'Sieves 0,08-10 (with 0,2)'!$B$25</c:f>
              <c:numCache>
                <c:formatCode>General</c:formatCode>
                <c:ptCount val="1"/>
              </c:numCache>
            </c:numRef>
          </c:xVal>
          <c:yVal>
            <c:numRef>
              <c:f>'Sieves 0,08-10 (with 0,2)'!$C$103</c:f>
              <c:numCache>
                <c:formatCode>General</c:formatCode>
                <c:ptCount val="1"/>
                <c:pt idx="0">
                  <c:v>60</c:v>
                </c:pt>
              </c:numCache>
            </c:numRef>
          </c:yVal>
          <c:smooth val="1"/>
          <c:extLst xmlns:c16r2="http://schemas.microsoft.com/office/drawing/2015/06/chart">
            <c:ext xmlns:c16="http://schemas.microsoft.com/office/drawing/2014/chart" uri="{C3380CC4-5D6E-409C-BE32-E72D297353CC}">
              <c16:uniqueId val="{00000006-986B-4459-9D78-8F3949D0AA37}"/>
            </c:ext>
          </c:extLst>
        </c:ser>
        <c:ser>
          <c:idx val="8"/>
          <c:order val="7"/>
          <c:tx>
            <c:v>% for 0,08 mm</c:v>
          </c:tx>
          <c:spPr>
            <a:ln>
              <a:noFill/>
            </a:ln>
          </c:spPr>
          <c:marker>
            <c:symbol val="plus"/>
            <c:size val="10"/>
            <c:spPr>
              <a:ln w="19050">
                <a:solidFill>
                  <a:srgbClr val="E32FC9"/>
                </a:solidFill>
              </a:ln>
            </c:spPr>
          </c:marker>
          <c:xVal>
            <c:numRef>
              <c:f>'Sieves 0,08-10 (with 0,2)'!$C$105</c:f>
              <c:numCache>
                <c:formatCode>General</c:formatCode>
                <c:ptCount val="1"/>
                <c:pt idx="0">
                  <c:v>0.08</c:v>
                </c:pt>
              </c:numCache>
            </c:numRef>
          </c:xVal>
          <c:yVal>
            <c:numRef>
              <c:f>'Sieves 0,08-10 (with 0,2)'!$B$27</c:f>
              <c:numCache>
                <c:formatCode>General</c:formatCode>
                <c:ptCount val="1"/>
                <c:pt idx="0">
                  <c:v>3</c:v>
                </c:pt>
              </c:numCache>
            </c:numRef>
          </c:yVal>
          <c:smooth val="1"/>
          <c:extLst xmlns:c16r2="http://schemas.microsoft.com/office/drawing/2015/06/chart">
            <c:ext xmlns:c16="http://schemas.microsoft.com/office/drawing/2014/chart" uri="{C3380CC4-5D6E-409C-BE32-E72D297353CC}">
              <c16:uniqueId val="{00000007-986B-4459-9D78-8F3949D0AA37}"/>
            </c:ext>
          </c:extLst>
        </c:ser>
        <c:ser>
          <c:idx val="7"/>
          <c:order val="8"/>
          <c:tx>
            <c:v>% for 2,5 mm</c:v>
          </c:tx>
          <c:spPr>
            <a:ln>
              <a:noFill/>
            </a:ln>
          </c:spPr>
          <c:marker>
            <c:symbol val="plus"/>
            <c:size val="10"/>
            <c:spPr>
              <a:ln w="19050">
                <a:solidFill>
                  <a:schemeClr val="accent6">
                    <a:lumMod val="75000"/>
                  </a:schemeClr>
                </a:solidFill>
              </a:ln>
            </c:spPr>
          </c:marker>
          <c:xVal>
            <c:numRef>
              <c:f>'Sieves 0,08-10 (with 0,2)'!$C$104</c:f>
              <c:numCache>
                <c:formatCode>General</c:formatCode>
                <c:ptCount val="1"/>
                <c:pt idx="0">
                  <c:v>2.5</c:v>
                </c:pt>
              </c:numCache>
            </c:numRef>
          </c:xVal>
          <c:yVal>
            <c:numRef>
              <c:f>'Sieves 0,08-10 (with 0,2)'!$B$28</c:f>
              <c:numCache>
                <c:formatCode>General</c:formatCode>
                <c:ptCount val="1"/>
              </c:numCache>
            </c:numRef>
          </c:yVal>
          <c:smooth val="1"/>
          <c:extLst xmlns:c16r2="http://schemas.microsoft.com/office/drawing/2015/06/chart">
            <c:ext xmlns:c16="http://schemas.microsoft.com/office/drawing/2014/chart" uri="{C3380CC4-5D6E-409C-BE32-E72D297353CC}">
              <c16:uniqueId val="{00000008-986B-4459-9D78-8F3949D0AA37}"/>
            </c:ext>
          </c:extLst>
        </c:ser>
        <c:dLbls>
          <c:showLegendKey val="0"/>
          <c:showVal val="0"/>
          <c:showCatName val="0"/>
          <c:showSerName val="0"/>
          <c:showPercent val="0"/>
          <c:showBubbleSize val="0"/>
        </c:dLbls>
        <c:axId val="435870640"/>
        <c:axId val="436905328"/>
      </c:scatterChart>
      <c:valAx>
        <c:axId val="435870640"/>
        <c:scaling>
          <c:logBase val="10"/>
          <c:orientation val="minMax"/>
          <c:max val="10"/>
          <c:min val="1.0000000000000005E-2"/>
        </c:scaling>
        <c:delete val="0"/>
        <c:axPos val="b"/>
        <c:majorGridlines/>
        <c:minorGridlines/>
        <c:title>
          <c:tx>
            <c:rich>
              <a:bodyPr/>
              <a:lstStyle/>
              <a:p>
                <a:pPr>
                  <a:defRPr sz="1200" b="1" i="0" u="none" strike="noStrike" baseline="0">
                    <a:solidFill>
                      <a:srgbClr val="000000"/>
                    </a:solidFill>
                    <a:latin typeface="Calibri"/>
                    <a:ea typeface="Calibri"/>
                    <a:cs typeface="Calibri"/>
                  </a:defRPr>
                </a:pPr>
                <a:r>
                  <a:rPr lang="fr-CA"/>
                  <a:t>(mm)</a:t>
                </a:r>
              </a:p>
            </c:rich>
          </c:tx>
          <c:layout>
            <c:manualLayout>
              <c:xMode val="edge"/>
              <c:yMode val="edge"/>
              <c:x val="0.45876976755151111"/>
              <c:y val="0.89671276246719167"/>
            </c:manualLayout>
          </c:layout>
          <c:overlay val="0"/>
        </c:title>
        <c:numFmt formatCode="General" sourceLinked="1"/>
        <c:majorTickMark val="out"/>
        <c:minorTickMark val="out"/>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436905328"/>
        <c:crosses val="autoZero"/>
        <c:crossBetween val="midCat"/>
      </c:valAx>
      <c:valAx>
        <c:axId val="436905328"/>
        <c:scaling>
          <c:orientation val="minMax"/>
          <c:max val="100"/>
          <c:min val="0"/>
        </c:scaling>
        <c:delete val="0"/>
        <c:axPos val="r"/>
        <c:majorGridlines/>
        <c:title>
          <c:tx>
            <c:rich>
              <a:bodyPr rot="-5400000" vert="horz"/>
              <a:lstStyle/>
              <a:p>
                <a:pPr>
                  <a:defRPr/>
                </a:pPr>
                <a:r>
                  <a:rPr lang="en-US"/>
                  <a:t>% Passing</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5870640"/>
        <c:crosses val="max"/>
        <c:crossBetween val="midCat"/>
        <c:majorUnit val="10"/>
      </c:valAx>
      <c:spPr>
        <a:solidFill>
          <a:schemeClr val="bg1">
            <a:lumMod val="85000"/>
          </a:schemeClr>
        </a:solidFill>
      </c:spPr>
    </c:plotArea>
    <c:legend>
      <c:legendPos val="r"/>
      <c:layout>
        <c:manualLayout>
          <c:xMode val="edge"/>
          <c:yMode val="edge"/>
          <c:x val="5.9880239520958153E-2"/>
          <c:y val="4.2187500000000003E-2"/>
          <c:w val="0.27331428481619435"/>
          <c:h val="0.38012368766404303"/>
        </c:manualLayout>
      </c:layout>
      <c:overlay val="0"/>
      <c:txPr>
        <a:bodyPr/>
        <a:lstStyle/>
        <a:p>
          <a:pPr>
            <a:defRPr sz="118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186065736562061E-2"/>
          <c:y val="3.112847366806111E-2"/>
          <c:w val="0.91907049798935869"/>
          <c:h val="0.82620157193978883"/>
        </c:manualLayout>
      </c:layout>
      <c:scatterChart>
        <c:scatterStyle val="smoothMarker"/>
        <c:varyColors val="0"/>
        <c:ser>
          <c:idx val="0"/>
          <c:order val="0"/>
          <c:tx>
            <c:strRef>
              <c:f>Example!$B$12</c:f>
              <c:strCache>
                <c:ptCount val="1"/>
                <c:pt idx="0">
                  <c:v>% passing</c:v>
                </c:pt>
              </c:strCache>
            </c:strRef>
          </c:tx>
          <c:spPr>
            <a:ln>
              <a:solidFill>
                <a:schemeClr val="tx1"/>
              </a:solidFill>
            </a:ln>
          </c:spPr>
          <c:marker>
            <c:symbol val="diamond"/>
            <c:size val="7"/>
            <c:spPr>
              <a:solidFill>
                <a:schemeClr val="tx1"/>
              </a:solidFill>
            </c:spPr>
          </c:marker>
          <c:xVal>
            <c:numRef>
              <c:f>Example!$A$13:$A$20</c:f>
              <c:numCache>
                <c:formatCode>General</c:formatCode>
                <c:ptCount val="8"/>
                <c:pt idx="0">
                  <c:v>7.4999999999999997E-2</c:v>
                </c:pt>
                <c:pt idx="1">
                  <c:v>0.15</c:v>
                </c:pt>
                <c:pt idx="2">
                  <c:v>0.3</c:v>
                </c:pt>
                <c:pt idx="3">
                  <c:v>0.6</c:v>
                </c:pt>
                <c:pt idx="4">
                  <c:v>1.18</c:v>
                </c:pt>
                <c:pt idx="5">
                  <c:v>2.36</c:v>
                </c:pt>
                <c:pt idx="6">
                  <c:v>4.75</c:v>
                </c:pt>
                <c:pt idx="7">
                  <c:v>9.5</c:v>
                </c:pt>
              </c:numCache>
            </c:numRef>
          </c:xVal>
          <c:yVal>
            <c:numRef>
              <c:f>Example!$B$13:$B$20</c:f>
              <c:numCache>
                <c:formatCode>General</c:formatCode>
                <c:ptCount val="8"/>
                <c:pt idx="0">
                  <c:v>0.4</c:v>
                </c:pt>
                <c:pt idx="1">
                  <c:v>2.8</c:v>
                </c:pt>
                <c:pt idx="2">
                  <c:v>9.9</c:v>
                </c:pt>
                <c:pt idx="3">
                  <c:v>28.7</c:v>
                </c:pt>
                <c:pt idx="4">
                  <c:v>58.7</c:v>
                </c:pt>
                <c:pt idx="5">
                  <c:v>83</c:v>
                </c:pt>
                <c:pt idx="6">
                  <c:v>99.1</c:v>
                </c:pt>
                <c:pt idx="7">
                  <c:v>100</c:v>
                </c:pt>
              </c:numCache>
            </c:numRef>
          </c:yVal>
          <c:smooth val="1"/>
          <c:extLst xmlns:c16r2="http://schemas.microsoft.com/office/drawing/2015/06/chart">
            <c:ext xmlns:c16="http://schemas.microsoft.com/office/drawing/2014/chart" uri="{C3380CC4-5D6E-409C-BE32-E72D297353CC}">
              <c16:uniqueId val="{00000000-F1BD-4EA5-B719-21B374260B55}"/>
            </c:ext>
          </c:extLst>
        </c:ser>
        <c:ser>
          <c:idx val="1"/>
          <c:order val="1"/>
          <c:tx>
            <c:v>Acceptable Fine Sand Limit</c:v>
          </c:tx>
          <c:marker>
            <c:symbol val="none"/>
          </c:marker>
          <c:xVal>
            <c:numRef>
              <c:f>Example!$D$79:$D$81</c:f>
              <c:numCache>
                <c:formatCode>General</c:formatCode>
                <c:ptCount val="3"/>
                <c:pt idx="0">
                  <c:v>0.08</c:v>
                </c:pt>
                <c:pt idx="1">
                  <c:v>0.2</c:v>
                </c:pt>
                <c:pt idx="2">
                  <c:v>0.21</c:v>
                </c:pt>
              </c:numCache>
            </c:numRef>
          </c:xVal>
          <c:yVal>
            <c:numRef>
              <c:f>Example!$E$79:$E$81</c:f>
              <c:numCache>
                <c:formatCode>General</c:formatCode>
                <c:ptCount val="3"/>
                <c:pt idx="0">
                  <c:v>3</c:v>
                </c:pt>
                <c:pt idx="1">
                  <c:v>10</c:v>
                </c:pt>
                <c:pt idx="2">
                  <c:v>100</c:v>
                </c:pt>
              </c:numCache>
            </c:numRef>
          </c:yVal>
          <c:smooth val="0"/>
          <c:extLst xmlns:c16r2="http://schemas.microsoft.com/office/drawing/2015/06/chart">
            <c:ext xmlns:c16="http://schemas.microsoft.com/office/drawing/2014/chart" uri="{C3380CC4-5D6E-409C-BE32-E72D297353CC}">
              <c16:uniqueId val="{00000001-F1BD-4EA5-B719-21B374260B55}"/>
            </c:ext>
          </c:extLst>
        </c:ser>
        <c:ser>
          <c:idx val="2"/>
          <c:order val="2"/>
          <c:tx>
            <c:v>Acceptable Coarse Sand Limit</c:v>
          </c:tx>
          <c:spPr>
            <a:ln>
              <a:solidFill>
                <a:schemeClr val="accent1">
                  <a:lumMod val="75000"/>
                </a:schemeClr>
              </a:solidFill>
            </a:ln>
          </c:spPr>
          <c:marker>
            <c:symbol val="none"/>
          </c:marker>
          <c:xVal>
            <c:numRef>
              <c:f>Example!$D$87:$D$90</c:f>
              <c:numCache>
                <c:formatCode>General</c:formatCode>
                <c:ptCount val="4"/>
                <c:pt idx="0">
                  <c:v>0.49</c:v>
                </c:pt>
                <c:pt idx="1">
                  <c:v>0.5</c:v>
                </c:pt>
                <c:pt idx="2">
                  <c:v>2.5</c:v>
                </c:pt>
                <c:pt idx="3">
                  <c:v>10</c:v>
                </c:pt>
              </c:numCache>
            </c:numRef>
          </c:xVal>
          <c:yVal>
            <c:numRef>
              <c:f>Example!$E$87:$E$90</c:f>
              <c:numCache>
                <c:formatCode>General</c:formatCode>
                <c:ptCount val="4"/>
                <c:pt idx="0">
                  <c:v>0</c:v>
                </c:pt>
                <c:pt idx="1">
                  <c:v>10</c:v>
                </c:pt>
                <c:pt idx="2">
                  <c:v>80</c:v>
                </c:pt>
                <c:pt idx="3">
                  <c:v>81</c:v>
                </c:pt>
              </c:numCache>
            </c:numRef>
          </c:yVal>
          <c:smooth val="0"/>
          <c:extLst xmlns:c16r2="http://schemas.microsoft.com/office/drawing/2015/06/chart">
            <c:ext xmlns:c16="http://schemas.microsoft.com/office/drawing/2014/chart" uri="{C3380CC4-5D6E-409C-BE32-E72D297353CC}">
              <c16:uniqueId val="{00000002-F1BD-4EA5-B719-21B374260B55}"/>
            </c:ext>
          </c:extLst>
        </c:ser>
        <c:ser>
          <c:idx val="4"/>
          <c:order val="3"/>
          <c:tx>
            <c:v>Targeted Fine Sand Limit</c:v>
          </c:tx>
          <c:spPr>
            <a:ln>
              <a:solidFill>
                <a:srgbClr val="92D050"/>
              </a:solidFill>
            </a:ln>
          </c:spPr>
          <c:marker>
            <c:symbol val="none"/>
          </c:marker>
          <c:xVal>
            <c:numRef>
              <c:f>Example!$D$83:$D$85</c:f>
              <c:numCache>
                <c:formatCode>General</c:formatCode>
                <c:ptCount val="3"/>
                <c:pt idx="0">
                  <c:v>0.08</c:v>
                </c:pt>
                <c:pt idx="1">
                  <c:v>0.25</c:v>
                </c:pt>
                <c:pt idx="2">
                  <c:v>0.26</c:v>
                </c:pt>
              </c:numCache>
            </c:numRef>
          </c:xVal>
          <c:yVal>
            <c:numRef>
              <c:f>Example!$E$83:$E$85</c:f>
              <c:numCache>
                <c:formatCode>General</c:formatCode>
                <c:ptCount val="3"/>
                <c:pt idx="0">
                  <c:v>2</c:v>
                </c:pt>
                <c:pt idx="1">
                  <c:v>10</c:v>
                </c:pt>
                <c:pt idx="2">
                  <c:v>100</c:v>
                </c:pt>
              </c:numCache>
            </c:numRef>
          </c:yVal>
          <c:smooth val="0"/>
          <c:extLst xmlns:c16r2="http://schemas.microsoft.com/office/drawing/2015/06/chart">
            <c:ext xmlns:c16="http://schemas.microsoft.com/office/drawing/2014/chart" uri="{C3380CC4-5D6E-409C-BE32-E72D297353CC}">
              <c16:uniqueId val="{00000003-F1BD-4EA5-B719-21B374260B55}"/>
            </c:ext>
          </c:extLst>
        </c:ser>
        <c:ser>
          <c:idx val="5"/>
          <c:order val="4"/>
          <c:tx>
            <c:v>Targeted Coarse Sand Limit</c:v>
          </c:tx>
          <c:spPr>
            <a:ln>
              <a:solidFill>
                <a:schemeClr val="accent3">
                  <a:lumMod val="75000"/>
                </a:schemeClr>
              </a:solidFill>
            </a:ln>
          </c:spPr>
          <c:marker>
            <c:symbol val="none"/>
          </c:marker>
          <c:xVal>
            <c:numRef>
              <c:f>Example!$D$92:$D$95</c:f>
              <c:numCache>
                <c:formatCode>General</c:formatCode>
                <c:ptCount val="4"/>
                <c:pt idx="0">
                  <c:v>0.39</c:v>
                </c:pt>
                <c:pt idx="1">
                  <c:v>0.4</c:v>
                </c:pt>
                <c:pt idx="2">
                  <c:v>2.5</c:v>
                </c:pt>
                <c:pt idx="3">
                  <c:v>10</c:v>
                </c:pt>
              </c:numCache>
            </c:numRef>
          </c:xVal>
          <c:yVal>
            <c:numRef>
              <c:f>Example!$E$92:$E$95</c:f>
              <c:numCache>
                <c:formatCode>General</c:formatCode>
                <c:ptCount val="4"/>
                <c:pt idx="0">
                  <c:v>0</c:v>
                </c:pt>
                <c:pt idx="1">
                  <c:v>10</c:v>
                </c:pt>
                <c:pt idx="2">
                  <c:v>85</c:v>
                </c:pt>
                <c:pt idx="3">
                  <c:v>86</c:v>
                </c:pt>
              </c:numCache>
            </c:numRef>
          </c:yVal>
          <c:smooth val="0"/>
          <c:extLst xmlns:c16r2="http://schemas.microsoft.com/office/drawing/2015/06/chart">
            <c:ext xmlns:c16="http://schemas.microsoft.com/office/drawing/2014/chart" uri="{C3380CC4-5D6E-409C-BE32-E72D297353CC}">
              <c16:uniqueId val="{00000004-F1BD-4EA5-B719-21B374260B55}"/>
            </c:ext>
          </c:extLst>
        </c:ser>
        <c:ser>
          <c:idx val="3"/>
          <c:order val="5"/>
          <c:tx>
            <c:v>D10</c:v>
          </c:tx>
          <c:spPr>
            <a:ln>
              <a:noFill/>
            </a:ln>
          </c:spPr>
          <c:marker>
            <c:symbol val="plus"/>
            <c:size val="10"/>
            <c:spPr>
              <a:ln w="19050">
                <a:solidFill>
                  <a:srgbClr val="FF0000"/>
                </a:solidFill>
              </a:ln>
            </c:spPr>
          </c:marker>
          <c:xVal>
            <c:numRef>
              <c:f>Example!$B$23</c:f>
              <c:numCache>
                <c:formatCode>General</c:formatCode>
                <c:ptCount val="1"/>
                <c:pt idx="0">
                  <c:v>0.30499999999999999</c:v>
                </c:pt>
              </c:numCache>
            </c:numRef>
          </c:xVal>
          <c:yVal>
            <c:numRef>
              <c:f>Example!$C$101</c:f>
              <c:numCache>
                <c:formatCode>General</c:formatCode>
                <c:ptCount val="1"/>
                <c:pt idx="0">
                  <c:v>10</c:v>
                </c:pt>
              </c:numCache>
            </c:numRef>
          </c:yVal>
          <c:smooth val="1"/>
          <c:extLst xmlns:c16r2="http://schemas.microsoft.com/office/drawing/2015/06/chart">
            <c:ext xmlns:c16="http://schemas.microsoft.com/office/drawing/2014/chart" uri="{C3380CC4-5D6E-409C-BE32-E72D297353CC}">
              <c16:uniqueId val="{00000005-F1BD-4EA5-B719-21B374260B55}"/>
            </c:ext>
          </c:extLst>
        </c:ser>
        <c:ser>
          <c:idx val="6"/>
          <c:order val="6"/>
          <c:tx>
            <c:v>D60</c:v>
          </c:tx>
          <c:spPr>
            <a:ln>
              <a:noFill/>
            </a:ln>
          </c:spPr>
          <c:marker>
            <c:symbol val="plus"/>
            <c:size val="10"/>
            <c:spPr>
              <a:ln w="19050">
                <a:solidFill>
                  <a:schemeClr val="accent2">
                    <a:lumMod val="75000"/>
                  </a:schemeClr>
                </a:solidFill>
              </a:ln>
            </c:spPr>
          </c:marker>
          <c:xVal>
            <c:numRef>
              <c:f>Example!$B$24</c:f>
              <c:numCache>
                <c:formatCode>General</c:formatCode>
                <c:ptCount val="1"/>
                <c:pt idx="0">
                  <c:v>1.22</c:v>
                </c:pt>
              </c:numCache>
            </c:numRef>
          </c:xVal>
          <c:yVal>
            <c:numRef>
              <c:f>Example!$C$102</c:f>
              <c:numCache>
                <c:formatCode>General</c:formatCode>
                <c:ptCount val="1"/>
                <c:pt idx="0">
                  <c:v>60</c:v>
                </c:pt>
              </c:numCache>
            </c:numRef>
          </c:yVal>
          <c:smooth val="1"/>
          <c:extLst xmlns:c16r2="http://schemas.microsoft.com/office/drawing/2015/06/chart">
            <c:ext xmlns:c16="http://schemas.microsoft.com/office/drawing/2014/chart" uri="{C3380CC4-5D6E-409C-BE32-E72D297353CC}">
              <c16:uniqueId val="{00000006-F1BD-4EA5-B719-21B374260B55}"/>
            </c:ext>
          </c:extLst>
        </c:ser>
        <c:ser>
          <c:idx val="8"/>
          <c:order val="7"/>
          <c:tx>
            <c:v>% for 0,08 mm</c:v>
          </c:tx>
          <c:spPr>
            <a:ln>
              <a:noFill/>
            </a:ln>
          </c:spPr>
          <c:marker>
            <c:symbol val="plus"/>
            <c:size val="10"/>
            <c:spPr>
              <a:ln w="19050">
                <a:solidFill>
                  <a:srgbClr val="E32FC9"/>
                </a:solidFill>
              </a:ln>
            </c:spPr>
          </c:marker>
          <c:xVal>
            <c:numRef>
              <c:f>Example!$C$104</c:f>
              <c:numCache>
                <c:formatCode>General</c:formatCode>
                <c:ptCount val="1"/>
                <c:pt idx="0">
                  <c:v>0.08</c:v>
                </c:pt>
              </c:numCache>
            </c:numRef>
          </c:xVal>
          <c:yVal>
            <c:numRef>
              <c:f>Example!$B$26</c:f>
              <c:numCache>
                <c:formatCode>General</c:formatCode>
                <c:ptCount val="1"/>
                <c:pt idx="0">
                  <c:v>0.45</c:v>
                </c:pt>
              </c:numCache>
            </c:numRef>
          </c:yVal>
          <c:smooth val="1"/>
          <c:extLst xmlns:c16r2="http://schemas.microsoft.com/office/drawing/2015/06/chart">
            <c:ext xmlns:c16="http://schemas.microsoft.com/office/drawing/2014/chart" uri="{C3380CC4-5D6E-409C-BE32-E72D297353CC}">
              <c16:uniqueId val="{00000007-F1BD-4EA5-B719-21B374260B55}"/>
            </c:ext>
          </c:extLst>
        </c:ser>
        <c:ser>
          <c:idx val="7"/>
          <c:order val="8"/>
          <c:tx>
            <c:v>% for 2,5 mm</c:v>
          </c:tx>
          <c:spPr>
            <a:ln>
              <a:noFill/>
            </a:ln>
          </c:spPr>
          <c:marker>
            <c:symbol val="plus"/>
            <c:size val="10"/>
            <c:spPr>
              <a:ln w="19050">
                <a:solidFill>
                  <a:schemeClr val="accent6">
                    <a:lumMod val="75000"/>
                  </a:schemeClr>
                </a:solidFill>
              </a:ln>
            </c:spPr>
          </c:marker>
          <c:xVal>
            <c:numRef>
              <c:f>Example!$C$103</c:f>
              <c:numCache>
                <c:formatCode>General</c:formatCode>
                <c:ptCount val="1"/>
                <c:pt idx="0">
                  <c:v>2.5</c:v>
                </c:pt>
              </c:numCache>
            </c:numRef>
          </c:xVal>
          <c:yVal>
            <c:numRef>
              <c:f>Example!$B$27</c:f>
              <c:numCache>
                <c:formatCode>General</c:formatCode>
                <c:ptCount val="1"/>
                <c:pt idx="0">
                  <c:v>85</c:v>
                </c:pt>
              </c:numCache>
            </c:numRef>
          </c:yVal>
          <c:smooth val="1"/>
          <c:extLst xmlns:c16r2="http://schemas.microsoft.com/office/drawing/2015/06/chart">
            <c:ext xmlns:c16="http://schemas.microsoft.com/office/drawing/2014/chart" uri="{C3380CC4-5D6E-409C-BE32-E72D297353CC}">
              <c16:uniqueId val="{00000008-F1BD-4EA5-B719-21B374260B55}"/>
            </c:ext>
          </c:extLst>
        </c:ser>
        <c:dLbls>
          <c:showLegendKey val="0"/>
          <c:showVal val="0"/>
          <c:showCatName val="0"/>
          <c:showSerName val="0"/>
          <c:showPercent val="0"/>
          <c:showBubbleSize val="0"/>
        </c:dLbls>
        <c:axId val="436907288"/>
        <c:axId val="436906896"/>
      </c:scatterChart>
      <c:valAx>
        <c:axId val="436907288"/>
        <c:scaling>
          <c:logBase val="10"/>
          <c:orientation val="minMax"/>
          <c:max val="10"/>
          <c:min val="1.0000000000000005E-2"/>
        </c:scaling>
        <c:delete val="0"/>
        <c:axPos val="b"/>
        <c:majorGridlines/>
        <c:minorGridlines/>
        <c:title>
          <c:tx>
            <c:rich>
              <a:bodyPr/>
              <a:lstStyle/>
              <a:p>
                <a:pPr>
                  <a:defRPr sz="1200" b="1" i="0" u="none" strike="noStrike" baseline="0">
                    <a:solidFill>
                      <a:srgbClr val="000000"/>
                    </a:solidFill>
                    <a:latin typeface="Calibri"/>
                    <a:ea typeface="Calibri"/>
                    <a:cs typeface="Calibri"/>
                  </a:defRPr>
                </a:pPr>
                <a:r>
                  <a:rPr lang="fr-CA"/>
                  <a:t>(mm)</a:t>
                </a:r>
              </a:p>
            </c:rich>
          </c:tx>
          <c:layout>
            <c:manualLayout>
              <c:xMode val="edge"/>
              <c:yMode val="edge"/>
              <c:x val="0.45876976755151111"/>
              <c:y val="0.89671276246719167"/>
            </c:manualLayout>
          </c:layout>
          <c:overlay val="0"/>
        </c:title>
        <c:numFmt formatCode="General" sourceLinked="1"/>
        <c:majorTickMark val="out"/>
        <c:minorTickMark val="out"/>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436906896"/>
        <c:crosses val="autoZero"/>
        <c:crossBetween val="midCat"/>
      </c:valAx>
      <c:valAx>
        <c:axId val="436906896"/>
        <c:scaling>
          <c:orientation val="minMax"/>
          <c:max val="100"/>
          <c:min val="0"/>
        </c:scaling>
        <c:delete val="0"/>
        <c:axPos val="r"/>
        <c:majorGridlines/>
        <c:title>
          <c:tx>
            <c:rich>
              <a:bodyPr rot="-5400000" vert="horz"/>
              <a:lstStyle/>
              <a:p>
                <a:pPr>
                  <a:defRPr/>
                </a:pPr>
                <a:r>
                  <a:rPr lang="en-US"/>
                  <a:t>% Passing</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6907288"/>
        <c:crosses val="max"/>
        <c:crossBetween val="midCat"/>
        <c:majorUnit val="10"/>
      </c:valAx>
      <c:spPr>
        <a:solidFill>
          <a:schemeClr val="bg1">
            <a:lumMod val="85000"/>
          </a:schemeClr>
        </a:solidFill>
      </c:spPr>
    </c:plotArea>
    <c:legend>
      <c:legendPos val="r"/>
      <c:layout>
        <c:manualLayout>
          <c:xMode val="edge"/>
          <c:yMode val="edge"/>
          <c:x val="5.9880239520958153E-2"/>
          <c:y val="4.2187500000000003E-2"/>
          <c:w val="0.27331428481619435"/>
          <c:h val="0.38012368766404303"/>
        </c:manualLayout>
      </c:layout>
      <c:overlay val="0"/>
      <c:txPr>
        <a:bodyPr/>
        <a:lstStyle/>
        <a:p>
          <a:pPr>
            <a:defRPr sz="118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5.xml"/><Relationship Id="rId4" Type="http://schemas.openxmlformats.org/officeDocument/2006/relationships/image" Target="../media/image6.e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1.xml"/><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2.xml"/><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3.xml"/><Relationship Id="rId4"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4.xml"/><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47</xdr:row>
      <xdr:rowOff>47625</xdr:rowOff>
    </xdr:from>
    <xdr:to>
      <xdr:col>9</xdr:col>
      <xdr:colOff>723900</xdr:colOff>
      <xdr:row>54</xdr:row>
      <xdr:rowOff>85725</xdr:rowOff>
    </xdr:to>
    <xdr:pic>
      <xdr:nvPicPr>
        <xdr:cNvPr id="19552" name="Picture 62">
          <a:extLst>
            <a:ext uri="{FF2B5EF4-FFF2-40B4-BE49-F238E27FC236}">
              <a16:creationId xmlns:a16="http://schemas.microsoft.com/office/drawing/2014/main" xmlns="" id="{00000000-0008-0000-0000-0000604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106025"/>
          <a:ext cx="75057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14</xdr:row>
      <xdr:rowOff>85725</xdr:rowOff>
    </xdr:from>
    <xdr:to>
      <xdr:col>9</xdr:col>
      <xdr:colOff>657225</xdr:colOff>
      <xdr:row>42</xdr:row>
      <xdr:rowOff>114300</xdr:rowOff>
    </xdr:to>
    <xdr:pic>
      <xdr:nvPicPr>
        <xdr:cNvPr id="19553" name="Picture 65">
          <a:extLst>
            <a:ext uri="{FF2B5EF4-FFF2-40B4-BE49-F238E27FC236}">
              <a16:creationId xmlns:a16="http://schemas.microsoft.com/office/drawing/2014/main" xmlns="" id="{00000000-0008-0000-0000-0000614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3857625"/>
          <a:ext cx="7505700"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0</xdr:rowOff>
    </xdr:from>
    <xdr:to>
      <xdr:col>9</xdr:col>
      <xdr:colOff>685800</xdr:colOff>
      <xdr:row>86</xdr:row>
      <xdr:rowOff>57150</xdr:rowOff>
    </xdr:to>
    <xdr:pic>
      <xdr:nvPicPr>
        <xdr:cNvPr id="19554" name="Picture 68">
          <a:extLst>
            <a:ext uri="{FF2B5EF4-FFF2-40B4-BE49-F238E27FC236}">
              <a16:creationId xmlns:a16="http://schemas.microsoft.com/office/drawing/2014/main" xmlns="" id="{00000000-0008-0000-0000-0000624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2515850"/>
          <a:ext cx="7543800" cy="539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28</xdr:row>
      <xdr:rowOff>257175</xdr:rowOff>
    </xdr:from>
    <xdr:to>
      <xdr:col>6</xdr:col>
      <xdr:colOff>752475</xdr:colOff>
      <xdr:row>58</xdr:row>
      <xdr:rowOff>38100</xdr:rowOff>
    </xdr:to>
    <xdr:graphicFrame macro="">
      <xdr:nvGraphicFramePr>
        <xdr:cNvPr id="2" name="Graphique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85725</xdr:rowOff>
    </xdr:from>
    <xdr:to>
      <xdr:col>3</xdr:col>
      <xdr:colOff>800100</xdr:colOff>
      <xdr:row>0</xdr:row>
      <xdr:rowOff>914400</xdr:rowOff>
    </xdr:to>
    <xdr:pic>
      <xdr:nvPicPr>
        <xdr:cNvPr id="3" name="Picture 88">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5725"/>
          <a:ext cx="489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714375</xdr:colOff>
      <xdr:row>0</xdr:row>
      <xdr:rowOff>0</xdr:rowOff>
    </xdr:from>
    <xdr:to>
      <xdr:col>6</xdr:col>
      <xdr:colOff>733425</xdr:colOff>
      <xdr:row>0</xdr:row>
      <xdr:rowOff>438150</xdr:rowOff>
    </xdr:to>
    <xdr:pic>
      <xdr:nvPicPr>
        <xdr:cNvPr id="4" name="Picture 87">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781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514350</xdr:rowOff>
    </xdr:from>
    <xdr:to>
      <xdr:col>7</xdr:col>
      <xdr:colOff>47625</xdr:colOff>
      <xdr:row>1</xdr:row>
      <xdr:rowOff>9525</xdr:rowOff>
    </xdr:to>
    <xdr:pic>
      <xdr:nvPicPr>
        <xdr:cNvPr id="5" name="Picture 93">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8350" y="514350"/>
          <a:ext cx="2162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0.06696</cdr:x>
      <cdr:y>0.42993</cdr:y>
    </cdr:from>
    <cdr:to>
      <cdr:x>0.32887</cdr:x>
      <cdr:y>0.48231</cdr:y>
    </cdr:to>
    <cdr:sp macro="" textlink="">
      <cdr:nvSpPr>
        <cdr:cNvPr id="6" name="Rectangle 5"/>
        <cdr:cNvSpPr/>
      </cdr:nvSpPr>
      <cdr:spPr>
        <a:xfrm xmlns:a="http://schemas.openxmlformats.org/drawingml/2006/main">
          <a:off x="532890" y="2619270"/>
          <a:ext cx="2084355" cy="319108"/>
        </a:xfrm>
        <a:prstGeom xmlns:a="http://schemas.openxmlformats.org/drawingml/2006/main" prst="rect">
          <a:avLst/>
        </a:prstGeom>
        <a:solidFill xmlns:a="http://schemas.openxmlformats.org/drawingml/2006/main">
          <a:schemeClr val="tx2">
            <a:lumMod val="40000"/>
            <a:lumOff val="6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marL="0" indent="0"/>
          <a:r>
            <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Target</a:t>
          </a:r>
          <a:r>
            <a:rPr lang="fr-FR" sz="1400" b="0"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 for System Sand</a:t>
          </a:r>
          <a:endPar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endParaRPr>
        </a:p>
      </cdr:txBody>
    </cdr:sp>
  </cdr:relSizeAnchor>
  <cdr:relSizeAnchor xmlns:cdr="http://schemas.openxmlformats.org/drawingml/2006/chartDrawing">
    <cdr:from>
      <cdr:x>0.06394</cdr:x>
      <cdr:y>0.50052</cdr:y>
    </cdr:from>
    <cdr:to>
      <cdr:x>0.32485</cdr:x>
      <cdr:y>0.58766</cdr:y>
    </cdr:to>
    <cdr:sp macro="" textlink="">
      <cdr:nvSpPr>
        <cdr:cNvPr id="7" name="Rectangle 6"/>
        <cdr:cNvSpPr/>
      </cdr:nvSpPr>
      <cdr:spPr>
        <a:xfrm xmlns:a="http://schemas.openxmlformats.org/drawingml/2006/main">
          <a:off x="508846" y="3049278"/>
          <a:ext cx="2076396" cy="530886"/>
        </a:xfrm>
        <a:prstGeom xmlns:a="http://schemas.openxmlformats.org/drawingml/2006/main" prst="rect">
          <a:avLst/>
        </a:prstGeom>
        <a:solidFill xmlns:a="http://schemas.openxmlformats.org/drawingml/2006/main">
          <a:schemeClr val="accent3">
            <a:lumMod val="60000"/>
            <a:lumOff val="4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Tolerance zone</a:t>
          </a:r>
        </a:p>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(Acceptable System Sand)</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28</xdr:row>
      <xdr:rowOff>257175</xdr:rowOff>
    </xdr:from>
    <xdr:to>
      <xdr:col>6</xdr:col>
      <xdr:colOff>752475</xdr:colOff>
      <xdr:row>58</xdr:row>
      <xdr:rowOff>38100</xdr:rowOff>
    </xdr:to>
    <xdr:graphicFrame macro="">
      <xdr:nvGraphicFramePr>
        <xdr:cNvPr id="1235" name="Graphique 1">
          <a:extLst>
            <a:ext uri="{FF2B5EF4-FFF2-40B4-BE49-F238E27FC236}">
              <a16:creationId xmlns:a16="http://schemas.microsoft.com/office/drawing/2014/main" xmlns="" id="{00000000-0008-0000-0100-0000D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85725</xdr:rowOff>
    </xdr:from>
    <xdr:to>
      <xdr:col>3</xdr:col>
      <xdr:colOff>800100</xdr:colOff>
      <xdr:row>0</xdr:row>
      <xdr:rowOff>914400</xdr:rowOff>
    </xdr:to>
    <xdr:pic>
      <xdr:nvPicPr>
        <xdr:cNvPr id="1236" name="Picture 88">
          <a:extLst>
            <a:ext uri="{FF2B5EF4-FFF2-40B4-BE49-F238E27FC236}">
              <a16:creationId xmlns:a16="http://schemas.microsoft.com/office/drawing/2014/main" xmlns="" id="{00000000-0008-0000-0100-0000D4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5725"/>
          <a:ext cx="489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714375</xdr:colOff>
      <xdr:row>0</xdr:row>
      <xdr:rowOff>0</xdr:rowOff>
    </xdr:from>
    <xdr:to>
      <xdr:col>6</xdr:col>
      <xdr:colOff>733425</xdr:colOff>
      <xdr:row>0</xdr:row>
      <xdr:rowOff>438150</xdr:rowOff>
    </xdr:to>
    <xdr:pic>
      <xdr:nvPicPr>
        <xdr:cNvPr id="1237" name="Picture 87">
          <a:extLst>
            <a:ext uri="{FF2B5EF4-FFF2-40B4-BE49-F238E27FC236}">
              <a16:creationId xmlns:a16="http://schemas.microsoft.com/office/drawing/2014/main" xmlns="" id="{00000000-0008-0000-0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781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514350</xdr:rowOff>
    </xdr:from>
    <xdr:to>
      <xdr:col>7</xdr:col>
      <xdr:colOff>47625</xdr:colOff>
      <xdr:row>1</xdr:row>
      <xdr:rowOff>9525</xdr:rowOff>
    </xdr:to>
    <xdr:pic>
      <xdr:nvPicPr>
        <xdr:cNvPr id="1238" name="Picture 93">
          <a:extLst>
            <a:ext uri="{FF2B5EF4-FFF2-40B4-BE49-F238E27FC236}">
              <a16:creationId xmlns:a16="http://schemas.microsoft.com/office/drawing/2014/main" xmlns="" id="{00000000-0008-0000-0100-0000D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8350" y="514350"/>
          <a:ext cx="2162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0.06696</cdr:x>
      <cdr:y>0.42993</cdr:y>
    </cdr:from>
    <cdr:to>
      <cdr:x>0.32887</cdr:x>
      <cdr:y>0.48231</cdr:y>
    </cdr:to>
    <cdr:sp macro="" textlink="">
      <cdr:nvSpPr>
        <cdr:cNvPr id="6" name="Rectangle 5"/>
        <cdr:cNvSpPr/>
      </cdr:nvSpPr>
      <cdr:spPr>
        <a:xfrm xmlns:a="http://schemas.openxmlformats.org/drawingml/2006/main">
          <a:off x="532890" y="2619270"/>
          <a:ext cx="2084355" cy="319108"/>
        </a:xfrm>
        <a:prstGeom xmlns:a="http://schemas.openxmlformats.org/drawingml/2006/main" prst="rect">
          <a:avLst/>
        </a:prstGeom>
        <a:solidFill xmlns:a="http://schemas.openxmlformats.org/drawingml/2006/main">
          <a:schemeClr val="tx2">
            <a:lumMod val="40000"/>
            <a:lumOff val="6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marL="0" indent="0"/>
          <a:r>
            <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Target</a:t>
          </a:r>
          <a:r>
            <a:rPr lang="fr-FR" sz="1400" b="0"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 for System Sand</a:t>
          </a:r>
          <a:endPar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endParaRPr>
        </a:p>
      </cdr:txBody>
    </cdr:sp>
  </cdr:relSizeAnchor>
  <cdr:relSizeAnchor xmlns:cdr="http://schemas.openxmlformats.org/drawingml/2006/chartDrawing">
    <cdr:from>
      <cdr:x>0.06394</cdr:x>
      <cdr:y>0.50052</cdr:y>
    </cdr:from>
    <cdr:to>
      <cdr:x>0.32485</cdr:x>
      <cdr:y>0.58766</cdr:y>
    </cdr:to>
    <cdr:sp macro="" textlink="">
      <cdr:nvSpPr>
        <cdr:cNvPr id="7" name="Rectangle 6"/>
        <cdr:cNvSpPr/>
      </cdr:nvSpPr>
      <cdr:spPr>
        <a:xfrm xmlns:a="http://schemas.openxmlformats.org/drawingml/2006/main">
          <a:off x="508846" y="3049278"/>
          <a:ext cx="2076396" cy="530886"/>
        </a:xfrm>
        <a:prstGeom xmlns:a="http://schemas.openxmlformats.org/drawingml/2006/main" prst="rect">
          <a:avLst/>
        </a:prstGeom>
        <a:solidFill xmlns:a="http://schemas.openxmlformats.org/drawingml/2006/main">
          <a:schemeClr val="accent3">
            <a:lumMod val="60000"/>
            <a:lumOff val="4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Tolerance zone</a:t>
          </a:r>
        </a:p>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(Acceptable System Sand)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29</xdr:row>
      <xdr:rowOff>257175</xdr:rowOff>
    </xdr:from>
    <xdr:to>
      <xdr:col>6</xdr:col>
      <xdr:colOff>752475</xdr:colOff>
      <xdr:row>59</xdr:row>
      <xdr:rowOff>38100</xdr:rowOff>
    </xdr:to>
    <xdr:graphicFrame macro="">
      <xdr:nvGraphicFramePr>
        <xdr:cNvPr id="2" name="Graphique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85725</xdr:rowOff>
    </xdr:from>
    <xdr:to>
      <xdr:col>3</xdr:col>
      <xdr:colOff>800100</xdr:colOff>
      <xdr:row>0</xdr:row>
      <xdr:rowOff>914400</xdr:rowOff>
    </xdr:to>
    <xdr:pic>
      <xdr:nvPicPr>
        <xdr:cNvPr id="3" name="Picture 88">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5725"/>
          <a:ext cx="489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714375</xdr:colOff>
      <xdr:row>0</xdr:row>
      <xdr:rowOff>0</xdr:rowOff>
    </xdr:from>
    <xdr:to>
      <xdr:col>6</xdr:col>
      <xdr:colOff>733425</xdr:colOff>
      <xdr:row>0</xdr:row>
      <xdr:rowOff>438150</xdr:rowOff>
    </xdr:to>
    <xdr:pic>
      <xdr:nvPicPr>
        <xdr:cNvPr id="4" name="Picture 87">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781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514350</xdr:rowOff>
    </xdr:from>
    <xdr:to>
      <xdr:col>7</xdr:col>
      <xdr:colOff>47625</xdr:colOff>
      <xdr:row>1</xdr:row>
      <xdr:rowOff>9525</xdr:rowOff>
    </xdr:to>
    <xdr:pic>
      <xdr:nvPicPr>
        <xdr:cNvPr id="5" name="Picture 9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8350" y="514350"/>
          <a:ext cx="2162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0.06696</cdr:x>
      <cdr:y>0.42993</cdr:y>
    </cdr:from>
    <cdr:to>
      <cdr:x>0.32887</cdr:x>
      <cdr:y>0.48231</cdr:y>
    </cdr:to>
    <cdr:sp macro="" textlink="">
      <cdr:nvSpPr>
        <cdr:cNvPr id="6" name="Rectangle 5"/>
        <cdr:cNvSpPr/>
      </cdr:nvSpPr>
      <cdr:spPr>
        <a:xfrm xmlns:a="http://schemas.openxmlformats.org/drawingml/2006/main">
          <a:off x="532890" y="2619270"/>
          <a:ext cx="2084355" cy="319108"/>
        </a:xfrm>
        <a:prstGeom xmlns:a="http://schemas.openxmlformats.org/drawingml/2006/main" prst="rect">
          <a:avLst/>
        </a:prstGeom>
        <a:solidFill xmlns:a="http://schemas.openxmlformats.org/drawingml/2006/main">
          <a:schemeClr val="tx2">
            <a:lumMod val="40000"/>
            <a:lumOff val="6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marL="0" indent="0"/>
          <a:r>
            <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Target</a:t>
          </a:r>
          <a:r>
            <a:rPr lang="fr-FR" sz="1400" b="0"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 for System Sand</a:t>
          </a:r>
          <a:endPar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endParaRPr>
        </a:p>
      </cdr:txBody>
    </cdr:sp>
  </cdr:relSizeAnchor>
  <cdr:relSizeAnchor xmlns:cdr="http://schemas.openxmlformats.org/drawingml/2006/chartDrawing">
    <cdr:from>
      <cdr:x>0.06394</cdr:x>
      <cdr:y>0.50052</cdr:y>
    </cdr:from>
    <cdr:to>
      <cdr:x>0.32485</cdr:x>
      <cdr:y>0.58766</cdr:y>
    </cdr:to>
    <cdr:sp macro="" textlink="">
      <cdr:nvSpPr>
        <cdr:cNvPr id="7" name="Rectangle 6"/>
        <cdr:cNvSpPr/>
      </cdr:nvSpPr>
      <cdr:spPr>
        <a:xfrm xmlns:a="http://schemas.openxmlformats.org/drawingml/2006/main">
          <a:off x="508846" y="3049278"/>
          <a:ext cx="2076396" cy="530886"/>
        </a:xfrm>
        <a:prstGeom xmlns:a="http://schemas.openxmlformats.org/drawingml/2006/main" prst="rect">
          <a:avLst/>
        </a:prstGeom>
        <a:solidFill xmlns:a="http://schemas.openxmlformats.org/drawingml/2006/main">
          <a:schemeClr val="accent3">
            <a:lumMod val="60000"/>
            <a:lumOff val="4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Tolerance zone</a:t>
          </a:r>
        </a:p>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(Acceptable System Sand)</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28</xdr:row>
      <xdr:rowOff>257175</xdr:rowOff>
    </xdr:from>
    <xdr:to>
      <xdr:col>6</xdr:col>
      <xdr:colOff>752475</xdr:colOff>
      <xdr:row>58</xdr:row>
      <xdr:rowOff>38100</xdr:rowOff>
    </xdr:to>
    <xdr:graphicFrame macro="">
      <xdr:nvGraphicFramePr>
        <xdr:cNvPr id="2" name="Graphique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85725</xdr:rowOff>
    </xdr:from>
    <xdr:to>
      <xdr:col>3</xdr:col>
      <xdr:colOff>800100</xdr:colOff>
      <xdr:row>0</xdr:row>
      <xdr:rowOff>914400</xdr:rowOff>
    </xdr:to>
    <xdr:pic>
      <xdr:nvPicPr>
        <xdr:cNvPr id="3" name="Picture 88">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5725"/>
          <a:ext cx="489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714375</xdr:colOff>
      <xdr:row>0</xdr:row>
      <xdr:rowOff>0</xdr:rowOff>
    </xdr:from>
    <xdr:to>
      <xdr:col>6</xdr:col>
      <xdr:colOff>733425</xdr:colOff>
      <xdr:row>0</xdr:row>
      <xdr:rowOff>438150</xdr:rowOff>
    </xdr:to>
    <xdr:pic>
      <xdr:nvPicPr>
        <xdr:cNvPr id="4" name="Picture 87">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781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514350</xdr:rowOff>
    </xdr:from>
    <xdr:to>
      <xdr:col>7</xdr:col>
      <xdr:colOff>47625</xdr:colOff>
      <xdr:row>1</xdr:row>
      <xdr:rowOff>9525</xdr:rowOff>
    </xdr:to>
    <xdr:pic>
      <xdr:nvPicPr>
        <xdr:cNvPr id="5" name="Picture 93">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8350" y="514350"/>
          <a:ext cx="2162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0.06696</cdr:x>
      <cdr:y>0.42993</cdr:y>
    </cdr:from>
    <cdr:to>
      <cdr:x>0.32887</cdr:x>
      <cdr:y>0.48231</cdr:y>
    </cdr:to>
    <cdr:sp macro="" textlink="">
      <cdr:nvSpPr>
        <cdr:cNvPr id="6" name="Rectangle 5"/>
        <cdr:cNvSpPr/>
      </cdr:nvSpPr>
      <cdr:spPr>
        <a:xfrm xmlns:a="http://schemas.openxmlformats.org/drawingml/2006/main">
          <a:off x="532890" y="2619270"/>
          <a:ext cx="2084355" cy="319108"/>
        </a:xfrm>
        <a:prstGeom xmlns:a="http://schemas.openxmlformats.org/drawingml/2006/main" prst="rect">
          <a:avLst/>
        </a:prstGeom>
        <a:solidFill xmlns:a="http://schemas.openxmlformats.org/drawingml/2006/main">
          <a:schemeClr val="tx2">
            <a:lumMod val="40000"/>
            <a:lumOff val="6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marL="0" indent="0"/>
          <a:r>
            <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Target</a:t>
          </a:r>
          <a:r>
            <a:rPr lang="fr-FR" sz="1400" b="0"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 for System Sand</a:t>
          </a:r>
          <a:endPar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endParaRPr>
        </a:p>
      </cdr:txBody>
    </cdr:sp>
  </cdr:relSizeAnchor>
  <cdr:relSizeAnchor xmlns:cdr="http://schemas.openxmlformats.org/drawingml/2006/chartDrawing">
    <cdr:from>
      <cdr:x>0.06394</cdr:x>
      <cdr:y>0.50052</cdr:y>
    </cdr:from>
    <cdr:to>
      <cdr:x>0.32485</cdr:x>
      <cdr:y>0.58766</cdr:y>
    </cdr:to>
    <cdr:sp macro="" textlink="">
      <cdr:nvSpPr>
        <cdr:cNvPr id="7" name="Rectangle 6"/>
        <cdr:cNvSpPr/>
      </cdr:nvSpPr>
      <cdr:spPr>
        <a:xfrm xmlns:a="http://schemas.openxmlformats.org/drawingml/2006/main">
          <a:off x="508846" y="3049278"/>
          <a:ext cx="2076396" cy="530886"/>
        </a:xfrm>
        <a:prstGeom xmlns:a="http://schemas.openxmlformats.org/drawingml/2006/main" prst="rect">
          <a:avLst/>
        </a:prstGeom>
        <a:solidFill xmlns:a="http://schemas.openxmlformats.org/drawingml/2006/main">
          <a:schemeClr val="accent3">
            <a:lumMod val="60000"/>
            <a:lumOff val="4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Tolerance zone</a:t>
          </a:r>
        </a:p>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(Acceptable System Sand)</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29</xdr:row>
      <xdr:rowOff>257175</xdr:rowOff>
    </xdr:from>
    <xdr:to>
      <xdr:col>6</xdr:col>
      <xdr:colOff>752475</xdr:colOff>
      <xdr:row>59</xdr:row>
      <xdr:rowOff>38100</xdr:rowOff>
    </xdr:to>
    <xdr:graphicFrame macro="">
      <xdr:nvGraphicFramePr>
        <xdr:cNvPr id="2" name="Graphique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85725</xdr:rowOff>
    </xdr:from>
    <xdr:to>
      <xdr:col>3</xdr:col>
      <xdr:colOff>800100</xdr:colOff>
      <xdr:row>0</xdr:row>
      <xdr:rowOff>914400</xdr:rowOff>
    </xdr:to>
    <xdr:pic>
      <xdr:nvPicPr>
        <xdr:cNvPr id="3" name="Picture 88">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5725"/>
          <a:ext cx="489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714375</xdr:colOff>
      <xdr:row>0</xdr:row>
      <xdr:rowOff>0</xdr:rowOff>
    </xdr:from>
    <xdr:to>
      <xdr:col>6</xdr:col>
      <xdr:colOff>733425</xdr:colOff>
      <xdr:row>0</xdr:row>
      <xdr:rowOff>438150</xdr:rowOff>
    </xdr:to>
    <xdr:pic>
      <xdr:nvPicPr>
        <xdr:cNvPr id="4" name="Picture 87">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781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514350</xdr:rowOff>
    </xdr:from>
    <xdr:to>
      <xdr:col>7</xdr:col>
      <xdr:colOff>47625</xdr:colOff>
      <xdr:row>1</xdr:row>
      <xdr:rowOff>9525</xdr:rowOff>
    </xdr:to>
    <xdr:pic>
      <xdr:nvPicPr>
        <xdr:cNvPr id="5" name="Picture 93">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8350" y="514350"/>
          <a:ext cx="2162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0.06696</cdr:x>
      <cdr:y>0.42993</cdr:y>
    </cdr:from>
    <cdr:to>
      <cdr:x>0.32887</cdr:x>
      <cdr:y>0.48231</cdr:y>
    </cdr:to>
    <cdr:sp macro="" textlink="">
      <cdr:nvSpPr>
        <cdr:cNvPr id="6" name="Rectangle 5"/>
        <cdr:cNvSpPr/>
      </cdr:nvSpPr>
      <cdr:spPr>
        <a:xfrm xmlns:a="http://schemas.openxmlformats.org/drawingml/2006/main">
          <a:off x="532890" y="2619270"/>
          <a:ext cx="2084355" cy="319108"/>
        </a:xfrm>
        <a:prstGeom xmlns:a="http://schemas.openxmlformats.org/drawingml/2006/main" prst="rect">
          <a:avLst/>
        </a:prstGeom>
        <a:solidFill xmlns:a="http://schemas.openxmlformats.org/drawingml/2006/main">
          <a:schemeClr val="tx2">
            <a:lumMod val="40000"/>
            <a:lumOff val="6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marL="0" indent="0"/>
          <a:r>
            <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Target</a:t>
          </a:r>
          <a:r>
            <a:rPr lang="fr-FR" sz="1400" b="0"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rPr>
            <a:t> for System Sand</a:t>
          </a:r>
          <a:endParaRPr lang="fr-FR" sz="1400" b="0"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latin typeface="+mn-lt"/>
            <a:ea typeface="+mn-ea"/>
            <a:cs typeface="+mn-cs"/>
          </a:endParaRPr>
        </a:p>
      </cdr:txBody>
    </cdr:sp>
  </cdr:relSizeAnchor>
  <cdr:relSizeAnchor xmlns:cdr="http://schemas.openxmlformats.org/drawingml/2006/chartDrawing">
    <cdr:from>
      <cdr:x>0.06394</cdr:x>
      <cdr:y>0.50052</cdr:y>
    </cdr:from>
    <cdr:to>
      <cdr:x>0.32485</cdr:x>
      <cdr:y>0.58766</cdr:y>
    </cdr:to>
    <cdr:sp macro="" textlink="">
      <cdr:nvSpPr>
        <cdr:cNvPr id="7" name="Rectangle 6"/>
        <cdr:cNvSpPr/>
      </cdr:nvSpPr>
      <cdr:spPr>
        <a:xfrm xmlns:a="http://schemas.openxmlformats.org/drawingml/2006/main">
          <a:off x="508846" y="3049278"/>
          <a:ext cx="2076396" cy="530886"/>
        </a:xfrm>
        <a:prstGeom xmlns:a="http://schemas.openxmlformats.org/drawingml/2006/main" prst="rect">
          <a:avLst/>
        </a:prstGeom>
        <a:solidFill xmlns:a="http://schemas.openxmlformats.org/drawingml/2006/main">
          <a:schemeClr val="accent3">
            <a:lumMod val="60000"/>
            <a:lumOff val="4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Tolerance zone</a:t>
          </a:r>
        </a:p>
        <a:p xmlns:a="http://schemas.openxmlformats.org/drawingml/2006/main">
          <a:pPr marL="0" indent="0"/>
          <a:r>
            <a:rPr lang="fr-FR" sz="1400" b="0" cap="none" spc="0">
              <a:ln w="12700">
                <a:solidFill>
                  <a:schemeClr val="accent3">
                    <a:lumMod val="75000"/>
                  </a:schemeClr>
                </a:solidFill>
                <a:prstDash val="solid"/>
              </a:ln>
              <a:solidFill>
                <a:schemeClr val="accent3">
                  <a:lumMod val="75000"/>
                </a:schemeClr>
              </a:solidFill>
              <a:effectLst>
                <a:outerShdw blurRad="41275" dist="20320" dir="1800000" algn="tl" rotWithShape="0">
                  <a:srgbClr val="000000">
                    <a:alpha val="40000"/>
                  </a:srgbClr>
                </a:outerShdw>
              </a:effectLst>
              <a:latin typeface="+mn-lt"/>
              <a:ea typeface="+mn-ea"/>
              <a:cs typeface="+mn-cs"/>
            </a:rPr>
            <a:t>(Acceptable System Sand)</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58"/>
  <sheetViews>
    <sheetView workbookViewId="0">
      <selection activeCell="A8" sqref="A8:J8"/>
    </sheetView>
  </sheetViews>
  <sheetFormatPr defaultColWidth="11.44140625" defaultRowHeight="14.4" x14ac:dyDescent="0.3"/>
  <sheetData>
    <row r="1" spans="1:10" ht="26.4" thickBot="1" x14ac:dyDescent="0.55000000000000004">
      <c r="A1" s="55" t="s">
        <v>37</v>
      </c>
      <c r="B1" s="56"/>
      <c r="C1" s="56"/>
      <c r="D1" s="56"/>
      <c r="E1" s="56"/>
      <c r="F1" s="56"/>
      <c r="G1" s="56"/>
      <c r="H1" s="56"/>
      <c r="I1" s="56"/>
      <c r="J1" s="57"/>
    </row>
    <row r="2" spans="1:10" ht="25.8" x14ac:dyDescent="0.5">
      <c r="A2" s="1"/>
      <c r="J2" t="s">
        <v>12</v>
      </c>
    </row>
    <row r="3" spans="1:10" x14ac:dyDescent="0.3">
      <c r="A3" s="22" t="s">
        <v>7</v>
      </c>
    </row>
    <row r="4" spans="1:10" ht="48" customHeight="1" x14ac:dyDescent="0.3">
      <c r="A4" s="54" t="s">
        <v>43</v>
      </c>
      <c r="B4" s="54"/>
      <c r="C4" s="54"/>
      <c r="D4" s="54"/>
      <c r="E4" s="54"/>
      <c r="F4" s="54"/>
      <c r="G4" s="54"/>
      <c r="H4" s="54"/>
      <c r="I4" s="54"/>
      <c r="J4" s="54"/>
    </row>
    <row r="7" spans="1:10" x14ac:dyDescent="0.3">
      <c r="A7" s="22" t="s">
        <v>38</v>
      </c>
    </row>
    <row r="8" spans="1:10" ht="29.25" customHeight="1" x14ac:dyDescent="0.3">
      <c r="A8" s="54" t="s">
        <v>46</v>
      </c>
      <c r="B8" s="54"/>
      <c r="C8" s="54"/>
      <c r="D8" s="54"/>
      <c r="E8" s="54"/>
      <c r="F8" s="54"/>
      <c r="G8" s="54"/>
      <c r="H8" s="54"/>
      <c r="I8" s="54"/>
      <c r="J8" s="54"/>
    </row>
    <row r="10" spans="1:10" x14ac:dyDescent="0.3">
      <c r="A10" s="22" t="s">
        <v>21</v>
      </c>
    </row>
    <row r="11" spans="1:10" x14ac:dyDescent="0.3">
      <c r="A11" t="s">
        <v>44</v>
      </c>
    </row>
    <row r="13" spans="1:10" x14ac:dyDescent="0.3">
      <c r="A13" s="22" t="s">
        <v>39</v>
      </c>
    </row>
    <row r="14" spans="1:10" ht="31.95" customHeight="1" x14ac:dyDescent="0.3">
      <c r="A14" s="54" t="s">
        <v>42</v>
      </c>
      <c r="B14" s="54"/>
      <c r="C14" s="54"/>
      <c r="D14" s="54"/>
      <c r="E14" s="54"/>
      <c r="F14" s="54"/>
      <c r="G14" s="54"/>
      <c r="H14" s="54"/>
      <c r="I14" s="54"/>
      <c r="J14" s="54"/>
    </row>
    <row r="15" spans="1:10" ht="15" customHeight="1" x14ac:dyDescent="0.3">
      <c r="A15" s="54"/>
      <c r="B15" s="54"/>
      <c r="C15" s="54"/>
      <c r="D15" s="54"/>
      <c r="E15" s="54"/>
      <c r="F15" s="54"/>
      <c r="G15" s="54"/>
      <c r="H15" s="54"/>
      <c r="I15" s="54"/>
      <c r="J15" s="54"/>
    </row>
    <row r="47" spans="1:1" x14ac:dyDescent="0.3">
      <c r="A47" s="22" t="s">
        <v>40</v>
      </c>
    </row>
    <row r="57" spans="1:10" x14ac:dyDescent="0.3">
      <c r="A57" s="22" t="s">
        <v>41</v>
      </c>
    </row>
    <row r="58" spans="1:10" ht="43.95" customHeight="1" x14ac:dyDescent="0.3">
      <c r="A58" s="54" t="s">
        <v>45</v>
      </c>
      <c r="B58" s="54"/>
      <c r="C58" s="54"/>
      <c r="D58" s="54"/>
      <c r="E58" s="54"/>
      <c r="F58" s="54"/>
      <c r="G58" s="54"/>
      <c r="H58" s="54"/>
      <c r="I58" s="54"/>
      <c r="J58" s="54"/>
    </row>
  </sheetData>
  <sheetProtection password="EA24" sheet="1" objects="1" scenarios="1" selectLockedCells="1"/>
  <mergeCells count="6">
    <mergeCell ref="A58:J58"/>
    <mergeCell ref="A4:J4"/>
    <mergeCell ref="A15:J15"/>
    <mergeCell ref="A1:J1"/>
    <mergeCell ref="A8:J8"/>
    <mergeCell ref="A14:J14"/>
  </mergeCells>
  <pageMargins left="0.70866141732283472" right="0.70866141732283472" top="0.74803149606299213" bottom="0.74803149606299213" header="0.31496062992125984" footer="0.31496062992125984"/>
  <pageSetup paperSize="9" scale="76" orientation="portrait"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104"/>
  <sheetViews>
    <sheetView tabSelected="1" zoomScale="102" zoomScaleNormal="102" workbookViewId="0">
      <selection activeCell="B26" sqref="B26:B27"/>
    </sheetView>
  </sheetViews>
  <sheetFormatPr defaultColWidth="11.44140625" defaultRowHeight="14.4" x14ac:dyDescent="0.3"/>
  <cols>
    <col min="1" max="1" width="38.6640625" customWidth="1"/>
    <col min="2" max="2" width="14" customWidth="1"/>
    <col min="3" max="3" width="9" customWidth="1"/>
    <col min="4" max="4" width="17.6640625" customWidth="1"/>
    <col min="5" max="5" width="17.109375" customWidth="1"/>
  </cols>
  <sheetData>
    <row r="1" spans="1:7" ht="74.25" customHeight="1" x14ac:dyDescent="0.3"/>
    <row r="2" spans="1:7" ht="15" thickBot="1" x14ac:dyDescent="0.35"/>
    <row r="3" spans="1:7" ht="34.950000000000003" customHeight="1" thickBot="1" x14ac:dyDescent="0.35">
      <c r="A3" s="67" t="s">
        <v>47</v>
      </c>
      <c r="B3" s="68"/>
      <c r="C3" s="68"/>
      <c r="D3" s="68"/>
      <c r="E3" s="68"/>
      <c r="F3" s="68"/>
      <c r="G3" s="69"/>
    </row>
    <row r="4" spans="1:7" ht="17.399999999999999" customHeight="1" x14ac:dyDescent="0.5">
      <c r="A4" t="s">
        <v>13</v>
      </c>
      <c r="B4" s="1"/>
    </row>
    <row r="5" spans="1:7" ht="17.399999999999999" customHeight="1" thickBot="1" x14ac:dyDescent="0.55000000000000004">
      <c r="A5" s="2" t="s">
        <v>14</v>
      </c>
      <c r="B5" s="1"/>
    </row>
    <row r="6" spans="1:7" ht="17.399999999999999" customHeight="1" x14ac:dyDescent="0.35">
      <c r="A6" s="16" t="s">
        <v>15</v>
      </c>
      <c r="B6" s="74"/>
      <c r="C6" s="75"/>
      <c r="D6" s="75"/>
      <c r="E6" s="75"/>
      <c r="F6" s="75"/>
      <c r="G6" s="76"/>
    </row>
    <row r="7" spans="1:7" ht="17.399999999999999" customHeight="1" x14ac:dyDescent="0.35">
      <c r="A7" s="12" t="s">
        <v>16</v>
      </c>
      <c r="B7" s="64"/>
      <c r="C7" s="65"/>
      <c r="D7" s="65"/>
      <c r="E7" s="65"/>
      <c r="F7" s="65"/>
      <c r="G7" s="66"/>
    </row>
    <row r="8" spans="1:7" ht="17.399999999999999" customHeight="1" x14ac:dyDescent="0.35">
      <c r="A8" s="12" t="s">
        <v>17</v>
      </c>
      <c r="B8" s="77"/>
      <c r="C8" s="77"/>
      <c r="D8" s="77"/>
      <c r="E8" s="77"/>
      <c r="F8" s="77"/>
      <c r="G8" s="78"/>
    </row>
    <row r="9" spans="1:7" ht="17.399999999999999" customHeight="1" x14ac:dyDescent="0.35">
      <c r="A9" s="12" t="s">
        <v>18</v>
      </c>
      <c r="B9" s="79"/>
      <c r="C9" s="77"/>
      <c r="D9" s="77"/>
      <c r="E9" s="77"/>
      <c r="F9" s="77"/>
      <c r="G9" s="78"/>
    </row>
    <row r="10" spans="1:7" ht="17.399999999999999" customHeight="1" thickBot="1" x14ac:dyDescent="0.4">
      <c r="A10" s="14" t="s">
        <v>19</v>
      </c>
      <c r="B10" s="80"/>
      <c r="C10" s="80"/>
      <c r="D10" s="80"/>
      <c r="E10" s="80"/>
      <c r="F10" s="80"/>
      <c r="G10" s="81"/>
    </row>
    <row r="11" spans="1:7" ht="17.399999999999999" customHeight="1" thickBot="1" x14ac:dyDescent="0.35"/>
    <row r="12" spans="1:7" ht="21.6" thickBot="1" x14ac:dyDescent="0.45">
      <c r="A12" s="10" t="s">
        <v>20</v>
      </c>
      <c r="B12" s="11" t="s">
        <v>21</v>
      </c>
      <c r="D12" s="72" t="s">
        <v>22</v>
      </c>
      <c r="E12" s="73"/>
      <c r="F12" s="70">
        <f ca="1">TODAY()</f>
        <v>43630</v>
      </c>
      <c r="G12" s="71"/>
    </row>
    <row r="13" spans="1:7" x14ac:dyDescent="0.3">
      <c r="A13" s="43">
        <v>7.4999999999999997E-2</v>
      </c>
      <c r="B13" s="19"/>
    </row>
    <row r="14" spans="1:7" x14ac:dyDescent="0.3">
      <c r="A14" s="44">
        <v>0.15</v>
      </c>
      <c r="B14" s="20"/>
    </row>
    <row r="15" spans="1:7" x14ac:dyDescent="0.3">
      <c r="A15" s="44">
        <v>0.3</v>
      </c>
      <c r="B15" s="20"/>
    </row>
    <row r="16" spans="1:7" x14ac:dyDescent="0.3">
      <c r="A16" s="44">
        <v>0.6</v>
      </c>
      <c r="B16" s="20"/>
    </row>
    <row r="17" spans="1:7" x14ac:dyDescent="0.3">
      <c r="A17" s="44">
        <v>1.18</v>
      </c>
      <c r="B17" s="20"/>
    </row>
    <row r="18" spans="1:7" x14ac:dyDescent="0.3">
      <c r="A18" s="44">
        <v>2.36</v>
      </c>
      <c r="B18" s="20"/>
    </row>
    <row r="19" spans="1:7" x14ac:dyDescent="0.3">
      <c r="A19" s="44">
        <v>4.75</v>
      </c>
      <c r="B19" s="20"/>
    </row>
    <row r="20" spans="1:7" ht="15" thickBot="1" x14ac:dyDescent="0.35">
      <c r="A20" s="45">
        <v>9.5</v>
      </c>
      <c r="B20" s="21"/>
    </row>
    <row r="21" spans="1:7" ht="15" thickBot="1" x14ac:dyDescent="0.35"/>
    <row r="22" spans="1:7" ht="21.6" thickBot="1" x14ac:dyDescent="0.45">
      <c r="A22" s="31" t="s">
        <v>23</v>
      </c>
      <c r="B22" s="32" t="s">
        <v>29</v>
      </c>
      <c r="C22" s="32" t="s">
        <v>30</v>
      </c>
      <c r="D22" s="32" t="s">
        <v>31</v>
      </c>
      <c r="E22" s="33" t="s">
        <v>2</v>
      </c>
    </row>
    <row r="23" spans="1:7" ht="15.75" customHeight="1" x14ac:dyDescent="0.3">
      <c r="A23" s="34" t="s">
        <v>24</v>
      </c>
      <c r="B23" s="37"/>
      <c r="C23" s="38" t="s">
        <v>4</v>
      </c>
      <c r="D23" s="39" t="s">
        <v>9</v>
      </c>
      <c r="E23" s="40" t="str">
        <f>IF(B23="","Enter result",IF(OR(B23=0.2,AND(B23&gt;0.2,B23&lt;0.5),B23=0.5),"OK","Not Valid"))</f>
        <v>Enter result</v>
      </c>
      <c r="F23" s="58" t="str">
        <f>IF(OR(E23="",E25="",E26="",E28=""),"",IF(AND(E23="OK",E25="OK",E26="OK",E28="OK"),"OK","No"))</f>
        <v/>
      </c>
      <c r="G23" s="59"/>
    </row>
    <row r="24" spans="1:7" ht="15.75" customHeight="1" x14ac:dyDescent="0.3">
      <c r="A24" s="35" t="s">
        <v>25</v>
      </c>
      <c r="B24" s="41"/>
      <c r="C24" s="3" t="s">
        <v>4</v>
      </c>
      <c r="D24" s="50"/>
      <c r="E24" s="51" t="str">
        <f>IF(B24="","Enter Result","")</f>
        <v>Enter Result</v>
      </c>
      <c r="F24" s="60"/>
      <c r="G24" s="61"/>
    </row>
    <row r="25" spans="1:7" ht="15.75" customHeight="1" x14ac:dyDescent="0.3">
      <c r="A25" s="35" t="s">
        <v>26</v>
      </c>
      <c r="B25" s="42" t="str">
        <f>IF(B23="","",B24/B23)</f>
        <v/>
      </c>
      <c r="C25" s="3"/>
      <c r="D25" s="13" t="s">
        <v>3</v>
      </c>
      <c r="E25" s="17" t="str">
        <f>IF(B25="","",IF(OR(B25=4.5,B25&lt;4.5),"OK","Not Valid"))</f>
        <v/>
      </c>
      <c r="F25" s="60"/>
      <c r="G25" s="61"/>
    </row>
    <row r="26" spans="1:7" ht="15.75" customHeight="1" x14ac:dyDescent="0.3">
      <c r="A26" s="35" t="s">
        <v>27</v>
      </c>
      <c r="B26" s="41"/>
      <c r="C26" s="3" t="s">
        <v>5</v>
      </c>
      <c r="D26" s="3" t="s">
        <v>54</v>
      </c>
      <c r="E26" s="17" t="str">
        <f>IF(B26="","",IF(B26&lt;=3,"OK","Not Valid"))</f>
        <v/>
      </c>
      <c r="F26" s="60"/>
      <c r="G26" s="61"/>
    </row>
    <row r="27" spans="1:7" ht="15.75" customHeight="1" x14ac:dyDescent="0.3">
      <c r="A27" s="46" t="s">
        <v>51</v>
      </c>
      <c r="B27" s="47"/>
      <c r="C27" s="48"/>
      <c r="D27" s="52"/>
      <c r="E27" s="53"/>
      <c r="F27" s="60"/>
      <c r="G27" s="61"/>
    </row>
    <row r="28" spans="1:7" ht="16.5" customHeight="1" thickBot="1" x14ac:dyDescent="0.35">
      <c r="A28" s="36" t="s">
        <v>52</v>
      </c>
      <c r="B28" s="49">
        <f>100-B27</f>
        <v>100</v>
      </c>
      <c r="C28" s="15" t="s">
        <v>5</v>
      </c>
      <c r="D28" s="15" t="s">
        <v>55</v>
      </c>
      <c r="E28" s="18" t="str">
        <f>IF(B28="","",IF(B28&lt;=20,"OK","Not Valid"))</f>
        <v>Not Valid</v>
      </c>
      <c r="F28" s="62"/>
      <c r="G28" s="63"/>
    </row>
    <row r="29" spans="1:7" ht="30.75" customHeight="1" x14ac:dyDescent="0.3"/>
    <row r="30" spans="1:7" ht="30.75" customHeight="1" x14ac:dyDescent="0.3"/>
    <row r="31" spans="1:7" ht="30.75" customHeight="1" x14ac:dyDescent="0.3"/>
    <row r="65" spans="4:5" ht="395.4" customHeight="1" x14ac:dyDescent="0.3"/>
    <row r="76" spans="4:5" ht="15" thickBot="1" x14ac:dyDescent="0.35"/>
    <row r="77" spans="4:5" x14ac:dyDescent="0.3">
      <c r="D77" s="8" t="s">
        <v>0</v>
      </c>
      <c r="E77" s="9"/>
    </row>
    <row r="78" spans="4:5" x14ac:dyDescent="0.3">
      <c r="D78" s="4" t="s">
        <v>28</v>
      </c>
      <c r="E78" s="5"/>
    </row>
    <row r="79" spans="4:5" x14ac:dyDescent="0.3">
      <c r="D79" s="4">
        <v>0.08</v>
      </c>
      <c r="E79" s="5">
        <v>3</v>
      </c>
    </row>
    <row r="80" spans="4:5" x14ac:dyDescent="0.3">
      <c r="D80" s="4">
        <v>0.2</v>
      </c>
      <c r="E80" s="5">
        <v>10</v>
      </c>
    </row>
    <row r="81" spans="4:5" ht="15" thickBot="1" x14ac:dyDescent="0.35">
      <c r="D81" s="23">
        <v>0.21</v>
      </c>
      <c r="E81" s="24">
        <v>100</v>
      </c>
    </row>
    <row r="82" spans="4:5" x14ac:dyDescent="0.3">
      <c r="D82" s="27" t="s">
        <v>10</v>
      </c>
      <c r="E82" s="28"/>
    </row>
    <row r="83" spans="4:5" x14ac:dyDescent="0.3">
      <c r="D83" s="25">
        <v>0.08</v>
      </c>
      <c r="E83" s="26">
        <v>2</v>
      </c>
    </row>
    <row r="84" spans="4:5" x14ac:dyDescent="0.3">
      <c r="D84" s="25">
        <v>0.25</v>
      </c>
      <c r="E84" s="26">
        <v>10</v>
      </c>
    </row>
    <row r="85" spans="4:5" ht="15" thickBot="1" x14ac:dyDescent="0.35">
      <c r="D85" s="29">
        <v>0.26</v>
      </c>
      <c r="E85" s="30">
        <v>100</v>
      </c>
    </row>
    <row r="86" spans="4:5" x14ac:dyDescent="0.3">
      <c r="D86" s="8" t="s">
        <v>1</v>
      </c>
      <c r="E86" s="9"/>
    </row>
    <row r="87" spans="4:5" x14ac:dyDescent="0.3">
      <c r="D87" s="4">
        <v>0.49</v>
      </c>
      <c r="E87" s="5">
        <v>0</v>
      </c>
    </row>
    <row r="88" spans="4:5" x14ac:dyDescent="0.3">
      <c r="D88" s="4">
        <v>0.5</v>
      </c>
      <c r="E88" s="5">
        <v>10</v>
      </c>
    </row>
    <row r="89" spans="4:5" x14ac:dyDescent="0.3">
      <c r="D89" s="4">
        <v>2.5</v>
      </c>
      <c r="E89" s="5">
        <v>80</v>
      </c>
    </row>
    <row r="90" spans="4:5" ht="15" thickBot="1" x14ac:dyDescent="0.35">
      <c r="D90" s="6">
        <v>10</v>
      </c>
      <c r="E90" s="7">
        <v>81</v>
      </c>
    </row>
    <row r="91" spans="4:5" x14ac:dyDescent="0.3">
      <c r="D91" s="23" t="s">
        <v>11</v>
      </c>
      <c r="E91" s="24"/>
    </row>
    <row r="92" spans="4:5" x14ac:dyDescent="0.3">
      <c r="D92" s="23">
        <v>0.39</v>
      </c>
      <c r="E92" s="24">
        <v>0</v>
      </c>
    </row>
    <row r="93" spans="4:5" x14ac:dyDescent="0.3">
      <c r="D93" s="23">
        <v>0.4</v>
      </c>
      <c r="E93" s="24">
        <v>10</v>
      </c>
    </row>
    <row r="94" spans="4:5" x14ac:dyDescent="0.3">
      <c r="D94" s="23">
        <v>2.5</v>
      </c>
      <c r="E94" s="24">
        <v>85</v>
      </c>
    </row>
    <row r="95" spans="4:5" ht="15" thickBot="1" x14ac:dyDescent="0.35">
      <c r="D95" s="23">
        <v>10</v>
      </c>
      <c r="E95" s="24">
        <v>86</v>
      </c>
    </row>
    <row r="96" spans="4:5" x14ac:dyDescent="0.3">
      <c r="D96" s="8" t="s">
        <v>8</v>
      </c>
      <c r="E96" s="9"/>
    </row>
    <row r="97" spans="1:5" x14ac:dyDescent="0.3">
      <c r="A97" t="s">
        <v>6</v>
      </c>
      <c r="B97" t="str">
        <f>IF(OR(B23=0.25,AND(B23&gt;0.25,B23&lt;1),B23=1),"OK","Non")</f>
        <v>Non</v>
      </c>
      <c r="D97" s="4">
        <v>0.99</v>
      </c>
      <c r="E97" s="5">
        <v>0</v>
      </c>
    </row>
    <row r="98" spans="1:5" x14ac:dyDescent="0.3">
      <c r="D98" s="4">
        <v>1</v>
      </c>
      <c r="E98" s="5">
        <v>10</v>
      </c>
    </row>
    <row r="99" spans="1:5" x14ac:dyDescent="0.3">
      <c r="D99" s="4">
        <v>2.5</v>
      </c>
      <c r="E99" s="5">
        <v>80</v>
      </c>
    </row>
    <row r="100" spans="1:5" ht="15" thickBot="1" x14ac:dyDescent="0.35">
      <c r="D100" s="6"/>
      <c r="E100" s="7"/>
    </row>
    <row r="101" spans="1:5" x14ac:dyDescent="0.3">
      <c r="B101" t="s">
        <v>48</v>
      </c>
      <c r="C101">
        <v>10</v>
      </c>
    </row>
    <row r="102" spans="1:5" x14ac:dyDescent="0.3">
      <c r="B102" t="s">
        <v>49</v>
      </c>
      <c r="C102">
        <v>60</v>
      </c>
    </row>
    <row r="103" spans="1:5" x14ac:dyDescent="0.3">
      <c r="B103" t="s">
        <v>50</v>
      </c>
      <c r="C103">
        <v>2.5</v>
      </c>
    </row>
    <row r="104" spans="1:5" x14ac:dyDescent="0.3">
      <c r="B104" t="s">
        <v>53</v>
      </c>
      <c r="C104">
        <v>0.08</v>
      </c>
    </row>
  </sheetData>
  <sheetProtection password="EA24" sheet="1" objects="1" scenarios="1" selectLockedCells="1"/>
  <mergeCells count="9">
    <mergeCell ref="F23:G28"/>
    <mergeCell ref="B7:G7"/>
    <mergeCell ref="A3:G3"/>
    <mergeCell ref="F12:G12"/>
    <mergeCell ref="D12:E12"/>
    <mergeCell ref="B6:G6"/>
    <mergeCell ref="B8:G8"/>
    <mergeCell ref="B9:G9"/>
    <mergeCell ref="B10:G10"/>
  </mergeCells>
  <pageMargins left="0.9055118110236221" right="0.70866141732283472" top="0.74803149606299213" bottom="0.74803149606299213" header="0.31496062992125984" footer="0.31496062992125984"/>
  <pageSetup scale="62" orientation="portrait" verticalDpi="59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05"/>
  <sheetViews>
    <sheetView zoomScale="115" zoomScaleNormal="115" workbookViewId="0">
      <selection activeCell="B28" sqref="B28"/>
    </sheetView>
  </sheetViews>
  <sheetFormatPr defaultColWidth="11.44140625" defaultRowHeight="14.4" x14ac:dyDescent="0.3"/>
  <cols>
    <col min="1" max="1" width="38.6640625" customWidth="1"/>
    <col min="2" max="2" width="14" customWidth="1"/>
    <col min="3" max="3" width="9" customWidth="1"/>
    <col min="4" max="4" width="17.6640625" customWidth="1"/>
    <col min="5" max="5" width="17.109375" customWidth="1"/>
  </cols>
  <sheetData>
    <row r="1" spans="1:7" ht="74.25" customHeight="1" x14ac:dyDescent="0.3"/>
    <row r="2" spans="1:7" ht="15" thickBot="1" x14ac:dyDescent="0.35"/>
    <row r="3" spans="1:7" ht="34.950000000000003" customHeight="1" thickBot="1" x14ac:dyDescent="0.35">
      <c r="A3" s="67" t="s">
        <v>47</v>
      </c>
      <c r="B3" s="68"/>
      <c r="C3" s="68"/>
      <c r="D3" s="68"/>
      <c r="E3" s="68"/>
      <c r="F3" s="68"/>
      <c r="G3" s="69"/>
    </row>
    <row r="4" spans="1:7" ht="17.399999999999999" customHeight="1" x14ac:dyDescent="0.5">
      <c r="A4" t="s">
        <v>13</v>
      </c>
      <c r="B4" s="1"/>
    </row>
    <row r="5" spans="1:7" ht="17.399999999999999" customHeight="1" thickBot="1" x14ac:dyDescent="0.55000000000000004">
      <c r="A5" s="2" t="s">
        <v>14</v>
      </c>
      <c r="B5" s="1"/>
    </row>
    <row r="6" spans="1:7" ht="17.399999999999999" customHeight="1" x14ac:dyDescent="0.35">
      <c r="A6" s="16" t="s">
        <v>15</v>
      </c>
      <c r="B6" s="74"/>
      <c r="C6" s="75"/>
      <c r="D6" s="75"/>
      <c r="E6" s="75"/>
      <c r="F6" s="75"/>
      <c r="G6" s="76"/>
    </row>
    <row r="7" spans="1:7" ht="17.399999999999999" customHeight="1" x14ac:dyDescent="0.35">
      <c r="A7" s="12" t="s">
        <v>16</v>
      </c>
      <c r="B7" s="82"/>
      <c r="C7" s="77"/>
      <c r="D7" s="77"/>
      <c r="E7" s="77"/>
      <c r="F7" s="77"/>
      <c r="G7" s="78"/>
    </row>
    <row r="8" spans="1:7" ht="17.399999999999999" customHeight="1" x14ac:dyDescent="0.35">
      <c r="A8" s="12" t="s">
        <v>17</v>
      </c>
      <c r="B8" s="77"/>
      <c r="C8" s="77"/>
      <c r="D8" s="77"/>
      <c r="E8" s="77"/>
      <c r="F8" s="77"/>
      <c r="G8" s="78"/>
    </row>
    <row r="9" spans="1:7" ht="17.399999999999999" customHeight="1" x14ac:dyDescent="0.35">
      <c r="A9" s="12" t="s">
        <v>18</v>
      </c>
      <c r="B9" s="79"/>
      <c r="C9" s="77"/>
      <c r="D9" s="77"/>
      <c r="E9" s="77"/>
      <c r="F9" s="77"/>
      <c r="G9" s="78"/>
    </row>
    <row r="10" spans="1:7" ht="17.399999999999999" customHeight="1" thickBot="1" x14ac:dyDescent="0.4">
      <c r="A10" s="14" t="s">
        <v>19</v>
      </c>
      <c r="B10" s="80"/>
      <c r="C10" s="80"/>
      <c r="D10" s="80"/>
      <c r="E10" s="80"/>
      <c r="F10" s="80"/>
      <c r="G10" s="81"/>
    </row>
    <row r="11" spans="1:7" ht="17.399999999999999" customHeight="1" thickBot="1" x14ac:dyDescent="0.35"/>
    <row r="12" spans="1:7" ht="21.6" thickBot="1" x14ac:dyDescent="0.45">
      <c r="A12" s="10" t="s">
        <v>20</v>
      </c>
      <c r="B12" s="11" t="s">
        <v>21</v>
      </c>
      <c r="D12" s="72" t="s">
        <v>22</v>
      </c>
      <c r="E12" s="73"/>
      <c r="F12" s="70">
        <f ca="1">TODAY()</f>
        <v>43630</v>
      </c>
      <c r="G12" s="71"/>
    </row>
    <row r="13" spans="1:7" x14ac:dyDescent="0.3">
      <c r="A13" s="43">
        <v>7.4999999999999997E-2</v>
      </c>
      <c r="B13" s="19"/>
    </row>
    <row r="14" spans="1:7" x14ac:dyDescent="0.3">
      <c r="A14" s="44">
        <v>0.15</v>
      </c>
      <c r="B14" s="20"/>
    </row>
    <row r="15" spans="1:7" x14ac:dyDescent="0.3">
      <c r="A15" s="44">
        <v>0.2</v>
      </c>
      <c r="B15" s="20"/>
    </row>
    <row r="16" spans="1:7" x14ac:dyDescent="0.3">
      <c r="A16" s="44">
        <v>0.3</v>
      </c>
      <c r="B16" s="20"/>
    </row>
    <row r="17" spans="1:7" x14ac:dyDescent="0.3">
      <c r="A17" s="44">
        <v>0.6</v>
      </c>
      <c r="B17" s="20"/>
    </row>
    <row r="18" spans="1:7" x14ac:dyDescent="0.3">
      <c r="A18" s="44">
        <v>1.18</v>
      </c>
      <c r="B18" s="20"/>
    </row>
    <row r="19" spans="1:7" x14ac:dyDescent="0.3">
      <c r="A19" s="44">
        <v>2.36</v>
      </c>
      <c r="B19" s="20"/>
    </row>
    <row r="20" spans="1:7" x14ac:dyDescent="0.3">
      <c r="A20" s="44">
        <v>4.75</v>
      </c>
      <c r="B20" s="20"/>
    </row>
    <row r="21" spans="1:7" ht="15" thickBot="1" x14ac:dyDescent="0.35">
      <c r="A21" s="45">
        <v>9.5</v>
      </c>
      <c r="B21" s="21"/>
    </row>
    <row r="22" spans="1:7" ht="15" thickBot="1" x14ac:dyDescent="0.35"/>
    <row r="23" spans="1:7" ht="21.6" thickBot="1" x14ac:dyDescent="0.45">
      <c r="A23" s="31" t="s">
        <v>23</v>
      </c>
      <c r="B23" s="32" t="s">
        <v>29</v>
      </c>
      <c r="C23" s="32" t="s">
        <v>30</v>
      </c>
      <c r="D23" s="32" t="s">
        <v>31</v>
      </c>
      <c r="E23" s="33" t="s">
        <v>2</v>
      </c>
    </row>
    <row r="24" spans="1:7" ht="15.75" customHeight="1" x14ac:dyDescent="0.3">
      <c r="A24" s="34" t="s">
        <v>24</v>
      </c>
      <c r="B24" s="37"/>
      <c r="C24" s="38" t="s">
        <v>4</v>
      </c>
      <c r="D24" s="39" t="s">
        <v>9</v>
      </c>
      <c r="E24" s="40" t="str">
        <f>IF(B24="","Enter result",IF(OR(B24=0.2,AND(B24&gt;0.2,B24&lt;0.5),B24=0.5),"OK","Not Valid"))</f>
        <v>Enter result</v>
      </c>
      <c r="F24" s="58" t="str">
        <f>IF(OR(E24="",E26="",E27="",E29=""),"",IF(AND(E24="OK",E26="OK",E27="OK",E29="OK"),"OK","No"))</f>
        <v/>
      </c>
      <c r="G24" s="59"/>
    </row>
    <row r="25" spans="1:7" ht="15.75" customHeight="1" x14ac:dyDescent="0.3">
      <c r="A25" s="35" t="s">
        <v>25</v>
      </c>
      <c r="B25" s="41"/>
      <c r="C25" s="3" t="s">
        <v>4</v>
      </c>
      <c r="D25" s="50"/>
      <c r="E25" s="51" t="str">
        <f>IF(B25="","Enter Result","")</f>
        <v>Enter Result</v>
      </c>
      <c r="F25" s="60"/>
      <c r="G25" s="61"/>
    </row>
    <row r="26" spans="1:7" ht="15.75" customHeight="1" x14ac:dyDescent="0.3">
      <c r="A26" s="35" t="s">
        <v>26</v>
      </c>
      <c r="B26" s="42" t="str">
        <f>IF(B24="","",B25/B24)</f>
        <v/>
      </c>
      <c r="C26" s="3"/>
      <c r="D26" s="13" t="s">
        <v>3</v>
      </c>
      <c r="E26" s="17" t="str">
        <f>IF(B26="","",IF(OR(B26=4.5,B26&lt;4.5),"OK","Not Valid"))</f>
        <v/>
      </c>
      <c r="F26" s="60"/>
      <c r="G26" s="61"/>
    </row>
    <row r="27" spans="1:7" ht="15.75" customHeight="1" x14ac:dyDescent="0.3">
      <c r="A27" s="35" t="s">
        <v>27</v>
      </c>
      <c r="B27" s="41">
        <v>3</v>
      </c>
      <c r="C27" s="3" t="s">
        <v>5</v>
      </c>
      <c r="D27" s="3" t="s">
        <v>56</v>
      </c>
      <c r="E27" s="17" t="str">
        <f>IF(B27="","",IF(B27&lt;=3,"OK","Not Valid"))</f>
        <v>OK</v>
      </c>
      <c r="F27" s="60"/>
      <c r="G27" s="61"/>
    </row>
    <row r="28" spans="1:7" ht="15.75" customHeight="1" x14ac:dyDescent="0.3">
      <c r="A28" s="46" t="s">
        <v>51</v>
      </c>
      <c r="B28" s="47"/>
      <c r="C28" s="48"/>
      <c r="D28" s="52"/>
      <c r="E28" s="53"/>
      <c r="F28" s="60"/>
      <c r="G28" s="61"/>
    </row>
    <row r="29" spans="1:7" ht="16.5" customHeight="1" thickBot="1" x14ac:dyDescent="0.35">
      <c r="A29" s="36" t="s">
        <v>52</v>
      </c>
      <c r="B29" s="49">
        <f>100-B28</f>
        <v>100</v>
      </c>
      <c r="C29" s="15" t="s">
        <v>5</v>
      </c>
      <c r="D29" s="15" t="s">
        <v>57</v>
      </c>
      <c r="E29" s="18" t="str">
        <f>IF(B29="","",IF(B29&lt;=20,"OK","Not Valid"))</f>
        <v>Not Valid</v>
      </c>
      <c r="F29" s="62"/>
      <c r="G29" s="63"/>
    </row>
    <row r="30" spans="1:7" ht="30.75" customHeight="1" x14ac:dyDescent="0.3"/>
    <row r="31" spans="1:7" ht="30.75" customHeight="1" x14ac:dyDescent="0.3"/>
    <row r="32" spans="1:7" ht="30.75" customHeight="1" x14ac:dyDescent="0.3"/>
    <row r="66" spans="4:5" ht="395.4" customHeight="1" x14ac:dyDescent="0.3"/>
    <row r="77" spans="4:5" ht="15" thickBot="1" x14ac:dyDescent="0.35"/>
    <row r="78" spans="4:5" x14ac:dyDescent="0.3">
      <c r="D78" s="8" t="s">
        <v>0</v>
      </c>
      <c r="E78" s="9"/>
    </row>
    <row r="79" spans="4:5" x14ac:dyDescent="0.3">
      <c r="D79" s="4" t="s">
        <v>28</v>
      </c>
      <c r="E79" s="5"/>
    </row>
    <row r="80" spans="4:5" x14ac:dyDescent="0.3">
      <c r="D80" s="4">
        <v>0.08</v>
      </c>
      <c r="E80" s="5">
        <v>3</v>
      </c>
    </row>
    <row r="81" spans="4:5" x14ac:dyDescent="0.3">
      <c r="D81" s="4">
        <v>0.2</v>
      </c>
      <c r="E81" s="5">
        <v>10</v>
      </c>
    </row>
    <row r="82" spans="4:5" ht="15" thickBot="1" x14ac:dyDescent="0.35">
      <c r="D82" s="23">
        <v>0.21</v>
      </c>
      <c r="E82" s="24">
        <v>100</v>
      </c>
    </row>
    <row r="83" spans="4:5" x14ac:dyDescent="0.3">
      <c r="D83" s="27" t="s">
        <v>10</v>
      </c>
      <c r="E83" s="28"/>
    </row>
    <row r="84" spans="4:5" x14ac:dyDescent="0.3">
      <c r="D84" s="25">
        <v>0.08</v>
      </c>
      <c r="E84" s="26">
        <v>2</v>
      </c>
    </row>
    <row r="85" spans="4:5" x14ac:dyDescent="0.3">
      <c r="D85" s="25">
        <v>0.25</v>
      </c>
      <c r="E85" s="26">
        <v>10</v>
      </c>
    </row>
    <row r="86" spans="4:5" ht="15" thickBot="1" x14ac:dyDescent="0.35">
      <c r="D86" s="29">
        <v>0.26</v>
      </c>
      <c r="E86" s="30">
        <v>100</v>
      </c>
    </row>
    <row r="87" spans="4:5" x14ac:dyDescent="0.3">
      <c r="D87" s="8" t="s">
        <v>1</v>
      </c>
      <c r="E87" s="9"/>
    </row>
    <row r="88" spans="4:5" x14ac:dyDescent="0.3">
      <c r="D88" s="4">
        <v>0.49</v>
      </c>
      <c r="E88" s="5">
        <v>0</v>
      </c>
    </row>
    <row r="89" spans="4:5" x14ac:dyDescent="0.3">
      <c r="D89" s="4">
        <v>0.5</v>
      </c>
      <c r="E89" s="5">
        <v>10</v>
      </c>
    </row>
    <row r="90" spans="4:5" x14ac:dyDescent="0.3">
      <c r="D90" s="4">
        <v>2.5</v>
      </c>
      <c r="E90" s="5">
        <v>80</v>
      </c>
    </row>
    <row r="91" spans="4:5" ht="15" thickBot="1" x14ac:dyDescent="0.35">
      <c r="D91" s="6">
        <v>10</v>
      </c>
      <c r="E91" s="7">
        <v>81</v>
      </c>
    </row>
    <row r="92" spans="4:5" x14ac:dyDescent="0.3">
      <c r="D92" s="23" t="s">
        <v>11</v>
      </c>
      <c r="E92" s="24"/>
    </row>
    <row r="93" spans="4:5" x14ac:dyDescent="0.3">
      <c r="D93" s="23">
        <v>0.39</v>
      </c>
      <c r="E93" s="24">
        <v>0</v>
      </c>
    </row>
    <row r="94" spans="4:5" x14ac:dyDescent="0.3">
      <c r="D94" s="23">
        <v>0.4</v>
      </c>
      <c r="E94" s="24">
        <v>10</v>
      </c>
    </row>
    <row r="95" spans="4:5" x14ac:dyDescent="0.3">
      <c r="D95" s="23">
        <v>2.5</v>
      </c>
      <c r="E95" s="24">
        <v>85</v>
      </c>
    </row>
    <row r="96" spans="4:5" ht="15" thickBot="1" x14ac:dyDescent="0.35">
      <c r="D96" s="23">
        <v>10</v>
      </c>
      <c r="E96" s="24">
        <v>86</v>
      </c>
    </row>
    <row r="97" spans="1:5" x14ac:dyDescent="0.3">
      <c r="D97" s="8" t="s">
        <v>8</v>
      </c>
      <c r="E97" s="9"/>
    </row>
    <row r="98" spans="1:5" x14ac:dyDescent="0.3">
      <c r="A98" t="s">
        <v>6</v>
      </c>
      <c r="B98" t="str">
        <f>IF(OR(B24=0.25,AND(B24&gt;0.25,B24&lt;1),B24=1),"OK","Non")</f>
        <v>Non</v>
      </c>
      <c r="D98" s="4">
        <v>0.99</v>
      </c>
      <c r="E98" s="5">
        <v>0</v>
      </c>
    </row>
    <row r="99" spans="1:5" x14ac:dyDescent="0.3">
      <c r="D99" s="4">
        <v>1</v>
      </c>
      <c r="E99" s="5">
        <v>10</v>
      </c>
    </row>
    <row r="100" spans="1:5" x14ac:dyDescent="0.3">
      <c r="D100" s="4">
        <v>2.5</v>
      </c>
      <c r="E100" s="5">
        <v>80</v>
      </c>
    </row>
    <row r="101" spans="1:5" ht="15" thickBot="1" x14ac:dyDescent="0.35">
      <c r="D101" s="6"/>
      <c r="E101" s="7"/>
    </row>
    <row r="102" spans="1:5" x14ac:dyDescent="0.3">
      <c r="B102" t="s">
        <v>48</v>
      </c>
      <c r="C102">
        <v>10</v>
      </c>
    </row>
    <row r="103" spans="1:5" x14ac:dyDescent="0.3">
      <c r="B103" t="s">
        <v>49</v>
      </c>
      <c r="C103">
        <v>60</v>
      </c>
    </row>
    <row r="104" spans="1:5" x14ac:dyDescent="0.3">
      <c r="B104" t="s">
        <v>50</v>
      </c>
      <c r="C104">
        <v>2.5</v>
      </c>
    </row>
    <row r="105" spans="1:5" x14ac:dyDescent="0.3">
      <c r="B105" t="s">
        <v>53</v>
      </c>
      <c r="C105">
        <v>0.08</v>
      </c>
    </row>
  </sheetData>
  <sheetProtection password="EA24" sheet="1" objects="1" scenarios="1" selectLockedCells="1"/>
  <mergeCells count="9">
    <mergeCell ref="D12:E12"/>
    <mergeCell ref="F12:G12"/>
    <mergeCell ref="F24:G29"/>
    <mergeCell ref="A3:G3"/>
    <mergeCell ref="B6:G6"/>
    <mergeCell ref="B7:G7"/>
    <mergeCell ref="B8:G8"/>
    <mergeCell ref="B9:G9"/>
    <mergeCell ref="B10:G10"/>
  </mergeCells>
  <pageMargins left="0.9055118110236221" right="0.70866141732283472" top="0.74803149606299213" bottom="0.74803149606299213" header="0.31496062992125984" footer="0.31496062992125984"/>
  <pageSetup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104"/>
  <sheetViews>
    <sheetView zoomScale="115" zoomScaleNormal="115" workbookViewId="0">
      <selection activeCell="B27" sqref="B27"/>
    </sheetView>
  </sheetViews>
  <sheetFormatPr defaultColWidth="11.44140625" defaultRowHeight="14.4" x14ac:dyDescent="0.3"/>
  <cols>
    <col min="1" max="1" width="38.6640625" customWidth="1"/>
    <col min="2" max="2" width="14" customWidth="1"/>
    <col min="3" max="3" width="9" customWidth="1"/>
    <col min="4" max="4" width="17.6640625" customWidth="1"/>
    <col min="5" max="5" width="17.109375" customWidth="1"/>
  </cols>
  <sheetData>
    <row r="1" spans="1:7" ht="74.25" customHeight="1" x14ac:dyDescent="0.3"/>
    <row r="2" spans="1:7" ht="15" thickBot="1" x14ac:dyDescent="0.35"/>
    <row r="3" spans="1:7" ht="34.950000000000003" customHeight="1" thickBot="1" x14ac:dyDescent="0.35">
      <c r="A3" s="67" t="s">
        <v>47</v>
      </c>
      <c r="B3" s="68"/>
      <c r="C3" s="68"/>
      <c r="D3" s="68"/>
      <c r="E3" s="68"/>
      <c r="F3" s="68"/>
      <c r="G3" s="69"/>
    </row>
    <row r="4" spans="1:7" ht="17.399999999999999" customHeight="1" x14ac:dyDescent="0.5">
      <c r="A4" t="s">
        <v>13</v>
      </c>
      <c r="B4" s="1"/>
    </row>
    <row r="5" spans="1:7" ht="17.399999999999999" customHeight="1" thickBot="1" x14ac:dyDescent="0.55000000000000004">
      <c r="A5" s="2" t="s">
        <v>14</v>
      </c>
      <c r="B5" s="1"/>
    </row>
    <row r="6" spans="1:7" ht="17.399999999999999" customHeight="1" x14ac:dyDescent="0.35">
      <c r="A6" s="16" t="s">
        <v>15</v>
      </c>
      <c r="B6" s="74"/>
      <c r="C6" s="75"/>
      <c r="D6" s="75"/>
      <c r="E6" s="75"/>
      <c r="F6" s="75"/>
      <c r="G6" s="76"/>
    </row>
    <row r="7" spans="1:7" ht="17.399999999999999" customHeight="1" x14ac:dyDescent="0.35">
      <c r="A7" s="12" t="s">
        <v>16</v>
      </c>
      <c r="B7" s="64"/>
      <c r="C7" s="65"/>
      <c r="D7" s="65"/>
      <c r="E7" s="65"/>
      <c r="F7" s="65"/>
      <c r="G7" s="66"/>
    </row>
    <row r="8" spans="1:7" ht="17.399999999999999" customHeight="1" x14ac:dyDescent="0.35">
      <c r="A8" s="12" t="s">
        <v>17</v>
      </c>
      <c r="B8" s="77"/>
      <c r="C8" s="77"/>
      <c r="D8" s="77"/>
      <c r="E8" s="77"/>
      <c r="F8" s="77"/>
      <c r="G8" s="78"/>
    </row>
    <row r="9" spans="1:7" ht="17.399999999999999" customHeight="1" x14ac:dyDescent="0.35">
      <c r="A9" s="12" t="s">
        <v>18</v>
      </c>
      <c r="B9" s="79"/>
      <c r="C9" s="77"/>
      <c r="D9" s="77"/>
      <c r="E9" s="77"/>
      <c r="F9" s="77"/>
      <c r="G9" s="78"/>
    </row>
    <row r="10" spans="1:7" ht="17.399999999999999" customHeight="1" thickBot="1" x14ac:dyDescent="0.4">
      <c r="A10" s="14" t="s">
        <v>19</v>
      </c>
      <c r="B10" s="80"/>
      <c r="C10" s="80"/>
      <c r="D10" s="80"/>
      <c r="E10" s="80"/>
      <c r="F10" s="80"/>
      <c r="G10" s="81"/>
    </row>
    <row r="11" spans="1:7" ht="17.399999999999999" customHeight="1" thickBot="1" x14ac:dyDescent="0.35"/>
    <row r="12" spans="1:7" ht="21.6" thickBot="1" x14ac:dyDescent="0.45">
      <c r="A12" s="10" t="s">
        <v>20</v>
      </c>
      <c r="B12" s="11" t="s">
        <v>21</v>
      </c>
      <c r="D12" s="72" t="s">
        <v>22</v>
      </c>
      <c r="E12" s="73"/>
      <c r="F12" s="70">
        <f ca="1">TODAY()</f>
        <v>43630</v>
      </c>
      <c r="G12" s="71"/>
    </row>
    <row r="13" spans="1:7" x14ac:dyDescent="0.3">
      <c r="A13" s="43">
        <v>0.08</v>
      </c>
      <c r="B13" s="19"/>
    </row>
    <row r="14" spans="1:7" x14ac:dyDescent="0.3">
      <c r="A14" s="44">
        <v>0.16</v>
      </c>
      <c r="B14" s="20"/>
    </row>
    <row r="15" spans="1:7" x14ac:dyDescent="0.3">
      <c r="A15" s="44">
        <v>0.315</v>
      </c>
      <c r="B15" s="20"/>
    </row>
    <row r="16" spans="1:7" x14ac:dyDescent="0.3">
      <c r="A16" s="44">
        <v>0.63</v>
      </c>
      <c r="B16" s="20"/>
    </row>
    <row r="17" spans="1:7" x14ac:dyDescent="0.3">
      <c r="A17" s="44">
        <v>1.25</v>
      </c>
      <c r="B17" s="20"/>
    </row>
    <row r="18" spans="1:7" x14ac:dyDescent="0.3">
      <c r="A18" s="44">
        <v>2.5</v>
      </c>
      <c r="B18" s="20"/>
    </row>
    <row r="19" spans="1:7" x14ac:dyDescent="0.3">
      <c r="A19" s="44">
        <v>5</v>
      </c>
      <c r="B19" s="20"/>
    </row>
    <row r="20" spans="1:7" ht="15" thickBot="1" x14ac:dyDescent="0.35">
      <c r="A20" s="45">
        <v>10</v>
      </c>
      <c r="B20" s="21"/>
    </row>
    <row r="21" spans="1:7" ht="15" thickBot="1" x14ac:dyDescent="0.35"/>
    <row r="22" spans="1:7" ht="21.6" thickBot="1" x14ac:dyDescent="0.45">
      <c r="A22" s="31" t="s">
        <v>23</v>
      </c>
      <c r="B22" s="32" t="s">
        <v>29</v>
      </c>
      <c r="C22" s="32" t="s">
        <v>30</v>
      </c>
      <c r="D22" s="32" t="s">
        <v>31</v>
      </c>
      <c r="E22" s="33" t="s">
        <v>2</v>
      </c>
    </row>
    <row r="23" spans="1:7" ht="15.75" customHeight="1" x14ac:dyDescent="0.3">
      <c r="A23" s="34" t="s">
        <v>24</v>
      </c>
      <c r="B23" s="37"/>
      <c r="C23" s="38" t="s">
        <v>4</v>
      </c>
      <c r="D23" s="39" t="s">
        <v>9</v>
      </c>
      <c r="E23" s="40" t="str">
        <f>IF(B23="","Enter result",IF(OR(B23=0.2,AND(B23&gt;0.2,B23&lt;0.5),B23=0.5),"OK","Not Valid"))</f>
        <v>Enter result</v>
      </c>
      <c r="F23" s="58" t="str">
        <f>IF(OR(E23="",E25="",E26="",E28=""),"",IF(AND(E23="OK",E25="OK",E26="OK",E28="OK"),"OK","No"))</f>
        <v/>
      </c>
      <c r="G23" s="59"/>
    </row>
    <row r="24" spans="1:7" ht="15.75" customHeight="1" x14ac:dyDescent="0.3">
      <c r="A24" s="35" t="s">
        <v>25</v>
      </c>
      <c r="B24" s="41"/>
      <c r="C24" s="3" t="s">
        <v>4</v>
      </c>
      <c r="D24" s="50"/>
      <c r="E24" s="51" t="str">
        <f>IF(B24="","Enter Result","")</f>
        <v>Enter Result</v>
      </c>
      <c r="F24" s="60"/>
      <c r="G24" s="61"/>
    </row>
    <row r="25" spans="1:7" ht="15.75" customHeight="1" x14ac:dyDescent="0.3">
      <c r="A25" s="35" t="s">
        <v>26</v>
      </c>
      <c r="B25" s="42" t="str">
        <f>IF(B23="","",B24/B23)</f>
        <v/>
      </c>
      <c r="C25" s="3"/>
      <c r="D25" s="13" t="s">
        <v>3</v>
      </c>
      <c r="E25" s="17" t="str">
        <f>IF(B25="","",IF(OR(B25=4.5,B25&lt;4.5),"OK","Not Valid"))</f>
        <v/>
      </c>
      <c r="F25" s="60"/>
      <c r="G25" s="61"/>
    </row>
    <row r="26" spans="1:7" ht="15.75" customHeight="1" x14ac:dyDescent="0.3">
      <c r="A26" s="35" t="s">
        <v>27</v>
      </c>
      <c r="B26" s="41">
        <v>3</v>
      </c>
      <c r="C26" s="3" t="s">
        <v>5</v>
      </c>
      <c r="D26" s="3" t="s">
        <v>56</v>
      </c>
      <c r="E26" s="17" t="str">
        <f>IF(B26="","",IF(B26&lt;=3,"OK","Not Valid"))</f>
        <v>OK</v>
      </c>
      <c r="F26" s="60"/>
      <c r="G26" s="61"/>
    </row>
    <row r="27" spans="1:7" ht="15.75" customHeight="1" x14ac:dyDescent="0.3">
      <c r="A27" s="46" t="s">
        <v>51</v>
      </c>
      <c r="B27" s="47"/>
      <c r="C27" s="48"/>
      <c r="D27" s="52"/>
      <c r="E27" s="53"/>
      <c r="F27" s="60"/>
      <c r="G27" s="61"/>
    </row>
    <row r="28" spans="1:7" ht="16.5" customHeight="1" thickBot="1" x14ac:dyDescent="0.35">
      <c r="A28" s="36" t="s">
        <v>52</v>
      </c>
      <c r="B28" s="49">
        <f>100-B27</f>
        <v>100</v>
      </c>
      <c r="C28" s="15" t="s">
        <v>5</v>
      </c>
      <c r="D28" s="15" t="s">
        <v>57</v>
      </c>
      <c r="E28" s="18" t="str">
        <f>IF(B28="","",IF(B28&lt;=20,"OK","Not Valid"))</f>
        <v>Not Valid</v>
      </c>
      <c r="F28" s="62"/>
      <c r="G28" s="63"/>
    </row>
    <row r="29" spans="1:7" ht="30.75" customHeight="1" x14ac:dyDescent="0.3"/>
    <row r="30" spans="1:7" ht="30.75" customHeight="1" x14ac:dyDescent="0.3"/>
    <row r="31" spans="1:7" ht="30.75" customHeight="1" x14ac:dyDescent="0.3"/>
    <row r="65" spans="4:5" ht="395.4" customHeight="1" x14ac:dyDescent="0.3"/>
    <row r="76" spans="4:5" ht="15" thickBot="1" x14ac:dyDescent="0.35"/>
    <row r="77" spans="4:5" x14ac:dyDescent="0.3">
      <c r="D77" s="8" t="s">
        <v>0</v>
      </c>
      <c r="E77" s="9"/>
    </row>
    <row r="78" spans="4:5" x14ac:dyDescent="0.3">
      <c r="D78" s="4" t="s">
        <v>28</v>
      </c>
      <c r="E78" s="5"/>
    </row>
    <row r="79" spans="4:5" x14ac:dyDescent="0.3">
      <c r="D79" s="4">
        <v>0.08</v>
      </c>
      <c r="E79" s="5">
        <v>3</v>
      </c>
    </row>
    <row r="80" spans="4:5" x14ac:dyDescent="0.3">
      <c r="D80" s="4">
        <v>0.2</v>
      </c>
      <c r="E80" s="5">
        <v>10</v>
      </c>
    </row>
    <row r="81" spans="4:5" ht="15" thickBot="1" x14ac:dyDescent="0.35">
      <c r="D81" s="23">
        <v>0.21</v>
      </c>
      <c r="E81" s="24">
        <v>100</v>
      </c>
    </row>
    <row r="82" spans="4:5" x14ac:dyDescent="0.3">
      <c r="D82" s="27" t="s">
        <v>10</v>
      </c>
      <c r="E82" s="28"/>
    </row>
    <row r="83" spans="4:5" x14ac:dyDescent="0.3">
      <c r="D83" s="25">
        <v>0.08</v>
      </c>
      <c r="E83" s="26">
        <v>2</v>
      </c>
    </row>
    <row r="84" spans="4:5" x14ac:dyDescent="0.3">
      <c r="D84" s="25">
        <v>0.25</v>
      </c>
      <c r="E84" s="26">
        <v>10</v>
      </c>
    </row>
    <row r="85" spans="4:5" ht="15" thickBot="1" x14ac:dyDescent="0.35">
      <c r="D85" s="29">
        <v>0.26</v>
      </c>
      <c r="E85" s="30">
        <v>100</v>
      </c>
    </row>
    <row r="86" spans="4:5" x14ac:dyDescent="0.3">
      <c r="D86" s="8" t="s">
        <v>1</v>
      </c>
      <c r="E86" s="9"/>
    </row>
    <row r="87" spans="4:5" x14ac:dyDescent="0.3">
      <c r="D87" s="4">
        <v>0.49</v>
      </c>
      <c r="E87" s="5">
        <v>0</v>
      </c>
    </row>
    <row r="88" spans="4:5" x14ac:dyDescent="0.3">
      <c r="D88" s="4">
        <v>0.5</v>
      </c>
      <c r="E88" s="5">
        <v>10</v>
      </c>
    </row>
    <row r="89" spans="4:5" x14ac:dyDescent="0.3">
      <c r="D89" s="4">
        <v>2.5</v>
      </c>
      <c r="E89" s="5">
        <v>80</v>
      </c>
    </row>
    <row r="90" spans="4:5" ht="15" thickBot="1" x14ac:dyDescent="0.35">
      <c r="D90" s="6">
        <v>10</v>
      </c>
      <c r="E90" s="7">
        <v>81</v>
      </c>
    </row>
    <row r="91" spans="4:5" x14ac:dyDescent="0.3">
      <c r="D91" s="23" t="s">
        <v>11</v>
      </c>
      <c r="E91" s="24"/>
    </row>
    <row r="92" spans="4:5" x14ac:dyDescent="0.3">
      <c r="D92" s="23">
        <v>0.39</v>
      </c>
      <c r="E92" s="24">
        <v>0</v>
      </c>
    </row>
    <row r="93" spans="4:5" x14ac:dyDescent="0.3">
      <c r="D93" s="23">
        <v>0.4</v>
      </c>
      <c r="E93" s="24">
        <v>10</v>
      </c>
    </row>
    <row r="94" spans="4:5" x14ac:dyDescent="0.3">
      <c r="D94" s="23">
        <v>2.5</v>
      </c>
      <c r="E94" s="24">
        <v>85</v>
      </c>
    </row>
    <row r="95" spans="4:5" ht="15" thickBot="1" x14ac:dyDescent="0.35">
      <c r="D95" s="23">
        <v>10</v>
      </c>
      <c r="E95" s="24">
        <v>86</v>
      </c>
    </row>
    <row r="96" spans="4:5" x14ac:dyDescent="0.3">
      <c r="D96" s="8" t="s">
        <v>8</v>
      </c>
      <c r="E96" s="9"/>
    </row>
    <row r="97" spans="1:5" x14ac:dyDescent="0.3">
      <c r="A97" t="s">
        <v>6</v>
      </c>
      <c r="B97" t="str">
        <f>IF(OR(B23=0.25,AND(B23&gt;0.25,B23&lt;1),B23=1),"OK","Non")</f>
        <v>Non</v>
      </c>
      <c r="D97" s="4">
        <v>0.99</v>
      </c>
      <c r="E97" s="5">
        <v>0</v>
      </c>
    </row>
    <row r="98" spans="1:5" x14ac:dyDescent="0.3">
      <c r="D98" s="4">
        <v>1</v>
      </c>
      <c r="E98" s="5">
        <v>10</v>
      </c>
    </row>
    <row r="99" spans="1:5" x14ac:dyDescent="0.3">
      <c r="D99" s="4">
        <v>2.5</v>
      </c>
      <c r="E99" s="5">
        <v>80</v>
      </c>
    </row>
    <row r="100" spans="1:5" ht="15" thickBot="1" x14ac:dyDescent="0.35">
      <c r="D100" s="6"/>
      <c r="E100" s="7"/>
    </row>
    <row r="101" spans="1:5" x14ac:dyDescent="0.3">
      <c r="B101" t="s">
        <v>48</v>
      </c>
      <c r="C101">
        <v>10</v>
      </c>
    </row>
    <row r="102" spans="1:5" x14ac:dyDescent="0.3">
      <c r="B102" t="s">
        <v>49</v>
      </c>
      <c r="C102">
        <v>60</v>
      </c>
    </row>
    <row r="103" spans="1:5" x14ac:dyDescent="0.3">
      <c r="B103" t="s">
        <v>50</v>
      </c>
      <c r="C103">
        <v>2.5</v>
      </c>
    </row>
    <row r="104" spans="1:5" x14ac:dyDescent="0.3">
      <c r="B104" t="s">
        <v>53</v>
      </c>
      <c r="C104">
        <v>0.08</v>
      </c>
    </row>
  </sheetData>
  <sheetProtection password="EA24" sheet="1" objects="1" scenarios="1" selectLockedCells="1"/>
  <mergeCells count="9">
    <mergeCell ref="D12:E12"/>
    <mergeCell ref="F12:G12"/>
    <mergeCell ref="F23:G28"/>
    <mergeCell ref="A3:G3"/>
    <mergeCell ref="B6:G6"/>
    <mergeCell ref="B7:G7"/>
    <mergeCell ref="B8:G8"/>
    <mergeCell ref="B9:G9"/>
    <mergeCell ref="B10:G10"/>
  </mergeCells>
  <pageMargins left="0.9055118110236221" right="0.70866141732283472" top="0.74803149606299213" bottom="0.74803149606299213" header="0.31496062992125984" footer="0.31496062992125984"/>
  <pageSetup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105"/>
  <sheetViews>
    <sheetView zoomScale="115" zoomScaleNormal="115" workbookViewId="0">
      <selection activeCell="B28" sqref="B28"/>
    </sheetView>
  </sheetViews>
  <sheetFormatPr defaultColWidth="11.44140625" defaultRowHeight="14.4" x14ac:dyDescent="0.3"/>
  <cols>
    <col min="1" max="1" width="38.6640625" customWidth="1"/>
    <col min="2" max="2" width="14" customWidth="1"/>
    <col min="3" max="3" width="9" customWidth="1"/>
    <col min="4" max="4" width="17.6640625" customWidth="1"/>
    <col min="5" max="5" width="17.109375" customWidth="1"/>
  </cols>
  <sheetData>
    <row r="1" spans="1:7" ht="74.25" customHeight="1" x14ac:dyDescent="0.3"/>
    <row r="2" spans="1:7" ht="15" thickBot="1" x14ac:dyDescent="0.35"/>
    <row r="3" spans="1:7" ht="34.950000000000003" customHeight="1" thickBot="1" x14ac:dyDescent="0.35">
      <c r="A3" s="67" t="s">
        <v>47</v>
      </c>
      <c r="B3" s="68"/>
      <c r="C3" s="68"/>
      <c r="D3" s="68"/>
      <c r="E3" s="68"/>
      <c r="F3" s="68"/>
      <c r="G3" s="69"/>
    </row>
    <row r="4" spans="1:7" ht="17.399999999999999" customHeight="1" x14ac:dyDescent="0.5">
      <c r="A4" t="s">
        <v>13</v>
      </c>
      <c r="B4" s="1"/>
    </row>
    <row r="5" spans="1:7" ht="17.399999999999999" customHeight="1" thickBot="1" x14ac:dyDescent="0.55000000000000004">
      <c r="A5" s="2" t="s">
        <v>14</v>
      </c>
      <c r="B5" s="1"/>
    </row>
    <row r="6" spans="1:7" ht="17.399999999999999" customHeight="1" x14ac:dyDescent="0.35">
      <c r="A6" s="16" t="s">
        <v>15</v>
      </c>
      <c r="B6" s="74"/>
      <c r="C6" s="75"/>
      <c r="D6" s="75"/>
      <c r="E6" s="75"/>
      <c r="F6" s="75"/>
      <c r="G6" s="76"/>
    </row>
    <row r="7" spans="1:7" ht="17.399999999999999" customHeight="1" x14ac:dyDescent="0.35">
      <c r="A7" s="12" t="s">
        <v>16</v>
      </c>
      <c r="B7" s="82"/>
      <c r="C7" s="77"/>
      <c r="D7" s="77"/>
      <c r="E7" s="77"/>
      <c r="F7" s="77"/>
      <c r="G7" s="78"/>
    </row>
    <row r="8" spans="1:7" ht="17.399999999999999" customHeight="1" x14ac:dyDescent="0.35">
      <c r="A8" s="12" t="s">
        <v>17</v>
      </c>
      <c r="B8" s="77"/>
      <c r="C8" s="77"/>
      <c r="D8" s="77"/>
      <c r="E8" s="77"/>
      <c r="F8" s="77"/>
      <c r="G8" s="78"/>
    </row>
    <row r="9" spans="1:7" ht="17.399999999999999" customHeight="1" x14ac:dyDescent="0.35">
      <c r="A9" s="12" t="s">
        <v>18</v>
      </c>
      <c r="B9" s="79"/>
      <c r="C9" s="77"/>
      <c r="D9" s="77"/>
      <c r="E9" s="77"/>
      <c r="F9" s="77"/>
      <c r="G9" s="78"/>
    </row>
    <row r="10" spans="1:7" ht="17.399999999999999" customHeight="1" thickBot="1" x14ac:dyDescent="0.4">
      <c r="A10" s="14" t="s">
        <v>19</v>
      </c>
      <c r="B10" s="80"/>
      <c r="C10" s="80"/>
      <c r="D10" s="80"/>
      <c r="E10" s="80"/>
      <c r="F10" s="80"/>
      <c r="G10" s="81"/>
    </row>
    <row r="11" spans="1:7" ht="17.399999999999999" customHeight="1" thickBot="1" x14ac:dyDescent="0.35"/>
    <row r="12" spans="1:7" ht="21.6" thickBot="1" x14ac:dyDescent="0.45">
      <c r="A12" s="10" t="s">
        <v>20</v>
      </c>
      <c r="B12" s="11" t="s">
        <v>21</v>
      </c>
      <c r="D12" s="72" t="s">
        <v>22</v>
      </c>
      <c r="E12" s="73"/>
      <c r="F12" s="70">
        <f ca="1">TODAY()</f>
        <v>43630</v>
      </c>
      <c r="G12" s="71"/>
    </row>
    <row r="13" spans="1:7" x14ac:dyDescent="0.3">
      <c r="A13" s="43">
        <v>0.08</v>
      </c>
      <c r="B13" s="19"/>
    </row>
    <row r="14" spans="1:7" x14ac:dyDescent="0.3">
      <c r="A14" s="44">
        <v>0.16</v>
      </c>
      <c r="B14" s="20"/>
    </row>
    <row r="15" spans="1:7" x14ac:dyDescent="0.3">
      <c r="A15" s="44">
        <v>0.2</v>
      </c>
      <c r="B15" s="20"/>
    </row>
    <row r="16" spans="1:7" x14ac:dyDescent="0.3">
      <c r="A16" s="44">
        <v>0.315</v>
      </c>
      <c r="B16" s="20"/>
    </row>
    <row r="17" spans="1:7" x14ac:dyDescent="0.3">
      <c r="A17" s="44">
        <v>0.63</v>
      </c>
      <c r="B17" s="20"/>
    </row>
    <row r="18" spans="1:7" x14ac:dyDescent="0.3">
      <c r="A18" s="44">
        <v>1.25</v>
      </c>
      <c r="B18" s="20"/>
    </row>
    <row r="19" spans="1:7" x14ac:dyDescent="0.3">
      <c r="A19" s="44">
        <v>2.5</v>
      </c>
      <c r="B19" s="20">
        <v>3</v>
      </c>
    </row>
    <row r="20" spans="1:7" x14ac:dyDescent="0.3">
      <c r="A20" s="44">
        <v>5</v>
      </c>
      <c r="B20" s="20"/>
    </row>
    <row r="21" spans="1:7" ht="15" thickBot="1" x14ac:dyDescent="0.35">
      <c r="A21" s="45">
        <v>10</v>
      </c>
      <c r="B21" s="21"/>
    </row>
    <row r="22" spans="1:7" ht="15" thickBot="1" x14ac:dyDescent="0.35"/>
    <row r="23" spans="1:7" ht="21.6" thickBot="1" x14ac:dyDescent="0.45">
      <c r="A23" s="31" t="s">
        <v>23</v>
      </c>
      <c r="B23" s="32" t="s">
        <v>29</v>
      </c>
      <c r="C23" s="32" t="s">
        <v>30</v>
      </c>
      <c r="D23" s="32" t="s">
        <v>31</v>
      </c>
      <c r="E23" s="33" t="s">
        <v>2</v>
      </c>
    </row>
    <row r="24" spans="1:7" ht="15.75" customHeight="1" x14ac:dyDescent="0.3">
      <c r="A24" s="34" t="s">
        <v>24</v>
      </c>
      <c r="B24" s="37"/>
      <c r="C24" s="38" t="s">
        <v>4</v>
      </c>
      <c r="D24" s="39" t="s">
        <v>9</v>
      </c>
      <c r="E24" s="40" t="str">
        <f>IF(B24="","Enter result",IF(OR(B24=0.2,AND(B24&gt;0.2,B24&lt;0.5),B24=0.5),"OK","Not Valid"))</f>
        <v>Enter result</v>
      </c>
      <c r="F24" s="58" t="str">
        <f>IF(OR(E24="",E26="",E27="",E29=""),"",IF(AND(E24="OK",E26="OK",E27="OK",E29="OK"),"OK","No"))</f>
        <v/>
      </c>
      <c r="G24" s="59"/>
    </row>
    <row r="25" spans="1:7" ht="15.75" customHeight="1" x14ac:dyDescent="0.3">
      <c r="A25" s="35" t="s">
        <v>25</v>
      </c>
      <c r="B25" s="41"/>
      <c r="C25" s="3" t="s">
        <v>4</v>
      </c>
      <c r="D25" s="50"/>
      <c r="E25" s="51" t="str">
        <f>IF(B25="","Enter Result","")</f>
        <v>Enter Result</v>
      </c>
      <c r="F25" s="60"/>
      <c r="G25" s="61"/>
    </row>
    <row r="26" spans="1:7" ht="15.75" customHeight="1" x14ac:dyDescent="0.3">
      <c r="A26" s="35" t="s">
        <v>26</v>
      </c>
      <c r="B26" s="42" t="str">
        <f>IF(B24="","",B25/B24)</f>
        <v/>
      </c>
      <c r="C26" s="3"/>
      <c r="D26" s="13" t="s">
        <v>3</v>
      </c>
      <c r="E26" s="17" t="str">
        <f>IF(B26="","",IF(OR(B26=4.5,B26&lt;4.5),"OK","Not Valid"))</f>
        <v/>
      </c>
      <c r="F26" s="60"/>
      <c r="G26" s="61"/>
    </row>
    <row r="27" spans="1:7" ht="15.75" customHeight="1" x14ac:dyDescent="0.3">
      <c r="A27" s="35" t="s">
        <v>27</v>
      </c>
      <c r="B27" s="41">
        <v>3</v>
      </c>
      <c r="C27" s="3" t="s">
        <v>5</v>
      </c>
      <c r="D27" s="3" t="s">
        <v>56</v>
      </c>
      <c r="E27" s="17" t="str">
        <f>IF(B27="","",IF(B27&lt;=3,"OK","Not Valid"))</f>
        <v>OK</v>
      </c>
      <c r="F27" s="60"/>
      <c r="G27" s="61"/>
    </row>
    <row r="28" spans="1:7" ht="15.75" customHeight="1" x14ac:dyDescent="0.3">
      <c r="A28" s="46" t="s">
        <v>51</v>
      </c>
      <c r="B28" s="47"/>
      <c r="C28" s="48"/>
      <c r="D28" s="52"/>
      <c r="E28" s="53"/>
      <c r="F28" s="60"/>
      <c r="G28" s="61"/>
    </row>
    <row r="29" spans="1:7" ht="16.5" customHeight="1" thickBot="1" x14ac:dyDescent="0.35">
      <c r="A29" s="36" t="s">
        <v>52</v>
      </c>
      <c r="B29" s="49">
        <f>100-B28</f>
        <v>100</v>
      </c>
      <c r="C29" s="15" t="s">
        <v>5</v>
      </c>
      <c r="D29" s="15" t="s">
        <v>57</v>
      </c>
      <c r="E29" s="18" t="str">
        <f>IF(B29="","",IF(B29&lt;=20,"OK","Not Valid"))</f>
        <v>Not Valid</v>
      </c>
      <c r="F29" s="62"/>
      <c r="G29" s="63"/>
    </row>
    <row r="30" spans="1:7" ht="30.75" customHeight="1" x14ac:dyDescent="0.3"/>
    <row r="31" spans="1:7" ht="30.75" customHeight="1" x14ac:dyDescent="0.3"/>
    <row r="32" spans="1:7" ht="30.75" customHeight="1" x14ac:dyDescent="0.3"/>
    <row r="66" spans="4:5" ht="395.4" customHeight="1" x14ac:dyDescent="0.3"/>
    <row r="77" spans="4:5" ht="15" thickBot="1" x14ac:dyDescent="0.35"/>
    <row r="78" spans="4:5" x14ac:dyDescent="0.3">
      <c r="D78" s="8" t="s">
        <v>0</v>
      </c>
      <c r="E78" s="9"/>
    </row>
    <row r="79" spans="4:5" x14ac:dyDescent="0.3">
      <c r="D79" s="4" t="s">
        <v>28</v>
      </c>
      <c r="E79" s="5"/>
    </row>
    <row r="80" spans="4:5" x14ac:dyDescent="0.3">
      <c r="D80" s="4">
        <v>0.08</v>
      </c>
      <c r="E80" s="5">
        <v>3</v>
      </c>
    </row>
    <row r="81" spans="4:5" x14ac:dyDescent="0.3">
      <c r="D81" s="4">
        <v>0.2</v>
      </c>
      <c r="E81" s="5">
        <v>10</v>
      </c>
    </row>
    <row r="82" spans="4:5" ht="15" thickBot="1" x14ac:dyDescent="0.35">
      <c r="D82" s="23">
        <v>0.21</v>
      </c>
      <c r="E82" s="24">
        <v>100</v>
      </c>
    </row>
    <row r="83" spans="4:5" x14ac:dyDescent="0.3">
      <c r="D83" s="27" t="s">
        <v>10</v>
      </c>
      <c r="E83" s="28"/>
    </row>
    <row r="84" spans="4:5" x14ac:dyDescent="0.3">
      <c r="D84" s="25">
        <v>0.08</v>
      </c>
      <c r="E84" s="26">
        <v>2</v>
      </c>
    </row>
    <row r="85" spans="4:5" x14ac:dyDescent="0.3">
      <c r="D85" s="25">
        <v>0.25</v>
      </c>
      <c r="E85" s="26">
        <v>10</v>
      </c>
    </row>
    <row r="86" spans="4:5" ht="15" thickBot="1" x14ac:dyDescent="0.35">
      <c r="D86" s="29">
        <v>0.26</v>
      </c>
      <c r="E86" s="30">
        <v>100</v>
      </c>
    </row>
    <row r="87" spans="4:5" x14ac:dyDescent="0.3">
      <c r="D87" s="8" t="s">
        <v>1</v>
      </c>
      <c r="E87" s="9"/>
    </row>
    <row r="88" spans="4:5" x14ac:dyDescent="0.3">
      <c r="D88" s="4">
        <v>0.49</v>
      </c>
      <c r="E88" s="5">
        <v>0</v>
      </c>
    </row>
    <row r="89" spans="4:5" x14ac:dyDescent="0.3">
      <c r="D89" s="4">
        <v>0.5</v>
      </c>
      <c r="E89" s="5">
        <v>10</v>
      </c>
    </row>
    <row r="90" spans="4:5" x14ac:dyDescent="0.3">
      <c r="D90" s="4">
        <v>2.5</v>
      </c>
      <c r="E90" s="5">
        <v>80</v>
      </c>
    </row>
    <row r="91" spans="4:5" ht="15" thickBot="1" x14ac:dyDescent="0.35">
      <c r="D91" s="6">
        <v>10</v>
      </c>
      <c r="E91" s="7">
        <v>81</v>
      </c>
    </row>
    <row r="92" spans="4:5" x14ac:dyDescent="0.3">
      <c r="D92" s="23" t="s">
        <v>11</v>
      </c>
      <c r="E92" s="24"/>
    </row>
    <row r="93" spans="4:5" x14ac:dyDescent="0.3">
      <c r="D93" s="23">
        <v>0.39</v>
      </c>
      <c r="E93" s="24">
        <v>0</v>
      </c>
    </row>
    <row r="94" spans="4:5" x14ac:dyDescent="0.3">
      <c r="D94" s="23">
        <v>0.4</v>
      </c>
      <c r="E94" s="24">
        <v>10</v>
      </c>
    </row>
    <row r="95" spans="4:5" x14ac:dyDescent="0.3">
      <c r="D95" s="23">
        <v>2.5</v>
      </c>
      <c r="E95" s="24">
        <v>85</v>
      </c>
    </row>
    <row r="96" spans="4:5" ht="15" thickBot="1" x14ac:dyDescent="0.35">
      <c r="D96" s="23">
        <v>10</v>
      </c>
      <c r="E96" s="24">
        <v>86</v>
      </c>
    </row>
    <row r="97" spans="1:5" x14ac:dyDescent="0.3">
      <c r="D97" s="8" t="s">
        <v>8</v>
      </c>
      <c r="E97" s="9"/>
    </row>
    <row r="98" spans="1:5" x14ac:dyDescent="0.3">
      <c r="A98" t="s">
        <v>6</v>
      </c>
      <c r="B98" t="str">
        <f>IF(OR(B24=0.25,AND(B24&gt;0.25,B24&lt;1),B24=1),"OK","Non")</f>
        <v>Non</v>
      </c>
      <c r="D98" s="4">
        <v>0.99</v>
      </c>
      <c r="E98" s="5">
        <v>0</v>
      </c>
    </row>
    <row r="99" spans="1:5" x14ac:dyDescent="0.3">
      <c r="D99" s="4">
        <v>1</v>
      </c>
      <c r="E99" s="5">
        <v>10</v>
      </c>
    </row>
    <row r="100" spans="1:5" x14ac:dyDescent="0.3">
      <c r="D100" s="4">
        <v>2.5</v>
      </c>
      <c r="E100" s="5">
        <v>80</v>
      </c>
    </row>
    <row r="101" spans="1:5" ht="15" thickBot="1" x14ac:dyDescent="0.35">
      <c r="D101" s="6"/>
      <c r="E101" s="7"/>
    </row>
    <row r="102" spans="1:5" x14ac:dyDescent="0.3">
      <c r="B102" t="s">
        <v>48</v>
      </c>
      <c r="C102">
        <v>10</v>
      </c>
    </row>
    <row r="103" spans="1:5" x14ac:dyDescent="0.3">
      <c r="B103" t="s">
        <v>49</v>
      </c>
      <c r="C103">
        <v>60</v>
      </c>
    </row>
    <row r="104" spans="1:5" x14ac:dyDescent="0.3">
      <c r="B104" t="s">
        <v>50</v>
      </c>
      <c r="C104">
        <v>2.5</v>
      </c>
    </row>
    <row r="105" spans="1:5" x14ac:dyDescent="0.3">
      <c r="B105" t="s">
        <v>53</v>
      </c>
      <c r="C105">
        <v>0.08</v>
      </c>
    </row>
  </sheetData>
  <sheetProtection password="EA24" sheet="1" objects="1" scenarios="1" selectLockedCells="1"/>
  <mergeCells count="9">
    <mergeCell ref="D12:E12"/>
    <mergeCell ref="F12:G12"/>
    <mergeCell ref="F24:G29"/>
    <mergeCell ref="A3:G3"/>
    <mergeCell ref="B6:G6"/>
    <mergeCell ref="B7:G7"/>
    <mergeCell ref="B8:G8"/>
    <mergeCell ref="B9:G9"/>
    <mergeCell ref="B10:G10"/>
  </mergeCells>
  <pageMargins left="0.9055118110236221" right="0.70866141732283472" top="0.74803149606299213" bottom="0.74803149606299213" header="0.31496062992125984" footer="0.31496062992125984"/>
  <pageSetup scale="61" orientation="portrait" verticalDpi="597"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104"/>
  <sheetViews>
    <sheetView zoomScale="115" zoomScaleNormal="115" workbookViewId="0">
      <selection activeCell="E26" sqref="E26"/>
    </sheetView>
  </sheetViews>
  <sheetFormatPr defaultColWidth="11.44140625" defaultRowHeight="14.4" x14ac:dyDescent="0.3"/>
  <cols>
    <col min="1" max="1" width="38.6640625" customWidth="1"/>
    <col min="2" max="2" width="14" customWidth="1"/>
    <col min="3" max="3" width="9" customWidth="1"/>
    <col min="4" max="4" width="17.6640625" customWidth="1"/>
    <col min="5" max="5" width="17.109375" customWidth="1"/>
  </cols>
  <sheetData>
    <row r="1" spans="1:7" ht="74.25" customHeight="1" x14ac:dyDescent="0.3"/>
    <row r="2" spans="1:7" ht="15" thickBot="1" x14ac:dyDescent="0.35"/>
    <row r="3" spans="1:7" ht="34.950000000000003" customHeight="1" thickBot="1" x14ac:dyDescent="0.35">
      <c r="A3" s="67" t="s">
        <v>47</v>
      </c>
      <c r="B3" s="68"/>
      <c r="C3" s="68"/>
      <c r="D3" s="68"/>
      <c r="E3" s="68"/>
      <c r="F3" s="68"/>
      <c r="G3" s="69"/>
    </row>
    <row r="4" spans="1:7" ht="17.399999999999999" customHeight="1" x14ac:dyDescent="0.5">
      <c r="A4" t="s">
        <v>13</v>
      </c>
      <c r="B4" s="1"/>
    </row>
    <row r="5" spans="1:7" ht="17.399999999999999" customHeight="1" thickBot="1" x14ac:dyDescent="0.55000000000000004">
      <c r="A5" s="2" t="s">
        <v>14</v>
      </c>
      <c r="B5" s="1"/>
    </row>
    <row r="6" spans="1:7" ht="17.399999999999999" customHeight="1" x14ac:dyDescent="0.35">
      <c r="A6" s="16" t="s">
        <v>15</v>
      </c>
      <c r="B6" s="74" t="s">
        <v>32</v>
      </c>
      <c r="C6" s="75"/>
      <c r="D6" s="75"/>
      <c r="E6" s="75"/>
      <c r="F6" s="75"/>
      <c r="G6" s="76"/>
    </row>
    <row r="7" spans="1:7" ht="17.399999999999999" customHeight="1" x14ac:dyDescent="0.35">
      <c r="A7" s="12" t="s">
        <v>16</v>
      </c>
      <c r="B7" s="64" t="s">
        <v>33</v>
      </c>
      <c r="C7" s="65"/>
      <c r="D7" s="65"/>
      <c r="E7" s="65"/>
      <c r="F7" s="65"/>
      <c r="G7" s="66"/>
    </row>
    <row r="8" spans="1:7" ht="17.399999999999999" customHeight="1" x14ac:dyDescent="0.35">
      <c r="A8" s="12" t="s">
        <v>17</v>
      </c>
      <c r="B8" s="77" t="s">
        <v>34</v>
      </c>
      <c r="C8" s="77"/>
      <c r="D8" s="77"/>
      <c r="E8" s="77"/>
      <c r="F8" s="77"/>
      <c r="G8" s="78"/>
    </row>
    <row r="9" spans="1:7" ht="17.399999999999999" customHeight="1" x14ac:dyDescent="0.35">
      <c r="A9" s="12" t="s">
        <v>18</v>
      </c>
      <c r="B9" s="79" t="s">
        <v>35</v>
      </c>
      <c r="C9" s="77"/>
      <c r="D9" s="77"/>
      <c r="E9" s="77"/>
      <c r="F9" s="77"/>
      <c r="G9" s="78"/>
    </row>
    <row r="10" spans="1:7" ht="17.399999999999999" customHeight="1" thickBot="1" x14ac:dyDescent="0.4">
      <c r="A10" s="14" t="s">
        <v>19</v>
      </c>
      <c r="B10" s="80" t="s">
        <v>36</v>
      </c>
      <c r="C10" s="80"/>
      <c r="D10" s="80"/>
      <c r="E10" s="80"/>
      <c r="F10" s="80"/>
      <c r="G10" s="81"/>
    </row>
    <row r="11" spans="1:7" ht="17.399999999999999" customHeight="1" thickBot="1" x14ac:dyDescent="0.35"/>
    <row r="12" spans="1:7" ht="21.6" thickBot="1" x14ac:dyDescent="0.45">
      <c r="A12" s="10" t="s">
        <v>20</v>
      </c>
      <c r="B12" s="11" t="s">
        <v>21</v>
      </c>
      <c r="D12" s="72" t="s">
        <v>22</v>
      </c>
      <c r="E12" s="73"/>
      <c r="F12" s="70">
        <f ca="1">TODAY()</f>
        <v>43630</v>
      </c>
      <c r="G12" s="71"/>
    </row>
    <row r="13" spans="1:7" x14ac:dyDescent="0.3">
      <c r="A13" s="43">
        <v>7.4999999999999997E-2</v>
      </c>
      <c r="B13" s="19">
        <v>0.4</v>
      </c>
    </row>
    <row r="14" spans="1:7" x14ac:dyDescent="0.3">
      <c r="A14" s="44">
        <v>0.15</v>
      </c>
      <c r="B14" s="20">
        <v>2.8</v>
      </c>
    </row>
    <row r="15" spans="1:7" x14ac:dyDescent="0.3">
      <c r="A15" s="44">
        <v>0.3</v>
      </c>
      <c r="B15" s="20">
        <v>9.9</v>
      </c>
    </row>
    <row r="16" spans="1:7" x14ac:dyDescent="0.3">
      <c r="A16" s="44">
        <v>0.6</v>
      </c>
      <c r="B16" s="20">
        <v>28.7</v>
      </c>
    </row>
    <row r="17" spans="1:7" x14ac:dyDescent="0.3">
      <c r="A17" s="44">
        <v>1.18</v>
      </c>
      <c r="B17" s="20">
        <v>58.7</v>
      </c>
    </row>
    <row r="18" spans="1:7" x14ac:dyDescent="0.3">
      <c r="A18" s="44">
        <v>2.36</v>
      </c>
      <c r="B18" s="20">
        <v>83</v>
      </c>
    </row>
    <row r="19" spans="1:7" x14ac:dyDescent="0.3">
      <c r="A19" s="44">
        <v>4.75</v>
      </c>
      <c r="B19" s="20">
        <v>99.1</v>
      </c>
    </row>
    <row r="20" spans="1:7" ht="15" thickBot="1" x14ac:dyDescent="0.35">
      <c r="A20" s="45">
        <v>9.5</v>
      </c>
      <c r="B20" s="21">
        <v>100</v>
      </c>
    </row>
    <row r="21" spans="1:7" ht="15" thickBot="1" x14ac:dyDescent="0.35"/>
    <row r="22" spans="1:7" ht="21.6" thickBot="1" x14ac:dyDescent="0.45">
      <c r="A22" s="31" t="s">
        <v>23</v>
      </c>
      <c r="B22" s="32" t="s">
        <v>29</v>
      </c>
      <c r="C22" s="32" t="s">
        <v>30</v>
      </c>
      <c r="D22" s="32" t="s">
        <v>31</v>
      </c>
      <c r="E22" s="33" t="s">
        <v>2</v>
      </c>
    </row>
    <row r="23" spans="1:7" ht="15.75" customHeight="1" x14ac:dyDescent="0.3">
      <c r="A23" s="34" t="s">
        <v>24</v>
      </c>
      <c r="B23" s="37">
        <v>0.30499999999999999</v>
      </c>
      <c r="C23" s="38" t="s">
        <v>4</v>
      </c>
      <c r="D23" s="39" t="s">
        <v>9</v>
      </c>
      <c r="E23" s="40" t="str">
        <f>IF(B23="","Enter result",IF(OR(B23=0.2,AND(B23&gt;0.2,B23&lt;0.5),B23=0.5),"OK","Not Valid"))</f>
        <v>OK</v>
      </c>
      <c r="F23" s="58" t="str">
        <f>IF(OR(E23="",E25="",E26="",E28=""),"",IF(AND(E23="OK",E25="OK",E26="OK",E28="OK"),"OK","No"))</f>
        <v>OK</v>
      </c>
      <c r="G23" s="59"/>
    </row>
    <row r="24" spans="1:7" ht="15.75" customHeight="1" x14ac:dyDescent="0.3">
      <c r="A24" s="35" t="s">
        <v>25</v>
      </c>
      <c r="B24" s="41">
        <v>1.22</v>
      </c>
      <c r="C24" s="3" t="s">
        <v>4</v>
      </c>
      <c r="D24" s="50"/>
      <c r="E24" s="51" t="str">
        <f>IF(B24="","Enter Result","")</f>
        <v/>
      </c>
      <c r="F24" s="60"/>
      <c r="G24" s="61"/>
    </row>
    <row r="25" spans="1:7" ht="15.75" customHeight="1" x14ac:dyDescent="0.3">
      <c r="A25" s="35" t="s">
        <v>26</v>
      </c>
      <c r="B25" s="42">
        <f>IF(B23="","",B24/B23)</f>
        <v>4</v>
      </c>
      <c r="C25" s="3"/>
      <c r="D25" s="13" t="s">
        <v>3</v>
      </c>
      <c r="E25" s="17" t="str">
        <f>IF(B25="","",IF(OR(B25=4.5,B25&lt;4.5),"OK","Not Valid"))</f>
        <v>OK</v>
      </c>
      <c r="F25" s="60"/>
      <c r="G25" s="61"/>
    </row>
    <row r="26" spans="1:7" ht="15.75" customHeight="1" x14ac:dyDescent="0.3">
      <c r="A26" s="35" t="s">
        <v>27</v>
      </c>
      <c r="B26" s="41">
        <v>0.45</v>
      </c>
      <c r="C26" s="3" t="s">
        <v>5</v>
      </c>
      <c r="D26" s="3" t="s">
        <v>56</v>
      </c>
      <c r="E26" s="17" t="str">
        <f>IF(B26="","",IF(B26&lt;=3,"OK","Not Valid"))</f>
        <v>OK</v>
      </c>
      <c r="F26" s="60"/>
      <c r="G26" s="61"/>
    </row>
    <row r="27" spans="1:7" ht="15.75" customHeight="1" x14ac:dyDescent="0.3">
      <c r="A27" s="46" t="s">
        <v>51</v>
      </c>
      <c r="B27" s="47">
        <v>85</v>
      </c>
      <c r="C27" s="48"/>
      <c r="D27" s="52"/>
      <c r="E27" s="53"/>
      <c r="F27" s="60"/>
      <c r="G27" s="61"/>
    </row>
    <row r="28" spans="1:7" ht="16.5" customHeight="1" thickBot="1" x14ac:dyDescent="0.35">
      <c r="A28" s="36" t="s">
        <v>52</v>
      </c>
      <c r="B28" s="49">
        <f>100-B27</f>
        <v>15</v>
      </c>
      <c r="C28" s="15" t="s">
        <v>5</v>
      </c>
      <c r="D28" s="15" t="s">
        <v>57</v>
      </c>
      <c r="E28" s="18" t="str">
        <f>IF(B28="","",IF(B28&lt;=20,"OK","Not Valid"))</f>
        <v>OK</v>
      </c>
      <c r="F28" s="62"/>
      <c r="G28" s="63"/>
    </row>
    <row r="29" spans="1:7" ht="30.75" customHeight="1" x14ac:dyDescent="0.3"/>
    <row r="30" spans="1:7" ht="30.75" customHeight="1" x14ac:dyDescent="0.3"/>
    <row r="31" spans="1:7" ht="30.75" customHeight="1" x14ac:dyDescent="0.3"/>
    <row r="65" spans="4:5" ht="395.4" customHeight="1" x14ac:dyDescent="0.3"/>
    <row r="76" spans="4:5" ht="15" thickBot="1" x14ac:dyDescent="0.35"/>
    <row r="77" spans="4:5" x14ac:dyDescent="0.3">
      <c r="D77" s="8" t="s">
        <v>0</v>
      </c>
      <c r="E77" s="9"/>
    </row>
    <row r="78" spans="4:5" x14ac:dyDescent="0.3">
      <c r="D78" s="4" t="s">
        <v>28</v>
      </c>
      <c r="E78" s="5"/>
    </row>
    <row r="79" spans="4:5" x14ac:dyDescent="0.3">
      <c r="D79" s="4">
        <v>0.08</v>
      </c>
      <c r="E79" s="5">
        <v>3</v>
      </c>
    </row>
    <row r="80" spans="4:5" x14ac:dyDescent="0.3">
      <c r="D80" s="4">
        <v>0.2</v>
      </c>
      <c r="E80" s="5">
        <v>10</v>
      </c>
    </row>
    <row r="81" spans="4:5" ht="15" thickBot="1" x14ac:dyDescent="0.35">
      <c r="D81" s="23">
        <v>0.21</v>
      </c>
      <c r="E81" s="24">
        <v>100</v>
      </c>
    </row>
    <row r="82" spans="4:5" x14ac:dyDescent="0.3">
      <c r="D82" s="27" t="s">
        <v>10</v>
      </c>
      <c r="E82" s="28"/>
    </row>
    <row r="83" spans="4:5" x14ac:dyDescent="0.3">
      <c r="D83" s="25">
        <v>0.08</v>
      </c>
      <c r="E83" s="26">
        <v>2</v>
      </c>
    </row>
    <row r="84" spans="4:5" x14ac:dyDescent="0.3">
      <c r="D84" s="25">
        <v>0.25</v>
      </c>
      <c r="E84" s="26">
        <v>10</v>
      </c>
    </row>
    <row r="85" spans="4:5" ht="15" thickBot="1" x14ac:dyDescent="0.35">
      <c r="D85" s="29">
        <v>0.26</v>
      </c>
      <c r="E85" s="30">
        <v>100</v>
      </c>
    </row>
    <row r="86" spans="4:5" x14ac:dyDescent="0.3">
      <c r="D86" s="8" t="s">
        <v>1</v>
      </c>
      <c r="E86" s="9"/>
    </row>
    <row r="87" spans="4:5" x14ac:dyDescent="0.3">
      <c r="D87" s="4">
        <v>0.49</v>
      </c>
      <c r="E87" s="5">
        <v>0</v>
      </c>
    </row>
    <row r="88" spans="4:5" x14ac:dyDescent="0.3">
      <c r="D88" s="4">
        <v>0.5</v>
      </c>
      <c r="E88" s="5">
        <v>10</v>
      </c>
    </row>
    <row r="89" spans="4:5" x14ac:dyDescent="0.3">
      <c r="D89" s="4">
        <v>2.5</v>
      </c>
      <c r="E89" s="5">
        <v>80</v>
      </c>
    </row>
    <row r="90" spans="4:5" ht="15" thickBot="1" x14ac:dyDescent="0.35">
      <c r="D90" s="6">
        <v>10</v>
      </c>
      <c r="E90" s="7">
        <v>81</v>
      </c>
    </row>
    <row r="91" spans="4:5" x14ac:dyDescent="0.3">
      <c r="D91" s="23" t="s">
        <v>11</v>
      </c>
      <c r="E91" s="24"/>
    </row>
    <row r="92" spans="4:5" x14ac:dyDescent="0.3">
      <c r="D92" s="23">
        <v>0.39</v>
      </c>
      <c r="E92" s="24">
        <v>0</v>
      </c>
    </row>
    <row r="93" spans="4:5" x14ac:dyDescent="0.3">
      <c r="D93" s="23">
        <v>0.4</v>
      </c>
      <c r="E93" s="24">
        <v>10</v>
      </c>
    </row>
    <row r="94" spans="4:5" x14ac:dyDescent="0.3">
      <c r="D94" s="23">
        <v>2.5</v>
      </c>
      <c r="E94" s="24">
        <v>85</v>
      </c>
    </row>
    <row r="95" spans="4:5" ht="15" thickBot="1" x14ac:dyDescent="0.35">
      <c r="D95" s="23">
        <v>10</v>
      </c>
      <c r="E95" s="24">
        <v>86</v>
      </c>
    </row>
    <row r="96" spans="4:5" x14ac:dyDescent="0.3">
      <c r="D96" s="8" t="s">
        <v>8</v>
      </c>
      <c r="E96" s="9"/>
    </row>
    <row r="97" spans="1:5" x14ac:dyDescent="0.3">
      <c r="A97" t="s">
        <v>6</v>
      </c>
      <c r="B97" t="str">
        <f>IF(OR(B23=0.25,AND(B23&gt;0.25,B23&lt;1),B23=1),"OK","Non")</f>
        <v>OK</v>
      </c>
      <c r="D97" s="4">
        <v>0.99</v>
      </c>
      <c r="E97" s="5">
        <v>0</v>
      </c>
    </row>
    <row r="98" spans="1:5" x14ac:dyDescent="0.3">
      <c r="D98" s="4">
        <v>1</v>
      </c>
      <c r="E98" s="5">
        <v>10</v>
      </c>
    </row>
    <row r="99" spans="1:5" x14ac:dyDescent="0.3">
      <c r="D99" s="4">
        <v>2.5</v>
      </c>
      <c r="E99" s="5">
        <v>80</v>
      </c>
    </row>
    <row r="100" spans="1:5" ht="15" thickBot="1" x14ac:dyDescent="0.35">
      <c r="D100" s="6"/>
      <c r="E100" s="7"/>
    </row>
    <row r="101" spans="1:5" x14ac:dyDescent="0.3">
      <c r="B101" t="s">
        <v>48</v>
      </c>
      <c r="C101">
        <v>10</v>
      </c>
    </row>
    <row r="102" spans="1:5" x14ac:dyDescent="0.3">
      <c r="B102" t="s">
        <v>49</v>
      </c>
      <c r="C102">
        <v>60</v>
      </c>
    </row>
    <row r="103" spans="1:5" x14ac:dyDescent="0.3">
      <c r="B103" t="s">
        <v>50</v>
      </c>
      <c r="C103">
        <v>2.5</v>
      </c>
    </row>
    <row r="104" spans="1:5" x14ac:dyDescent="0.3">
      <c r="B104" t="s">
        <v>53</v>
      </c>
      <c r="C104">
        <v>0.08</v>
      </c>
    </row>
  </sheetData>
  <sheetProtection password="EA24" sheet="1" objects="1" scenarios="1" selectLockedCells="1" selectUnlockedCells="1"/>
  <mergeCells count="9">
    <mergeCell ref="D12:E12"/>
    <mergeCell ref="F12:G12"/>
    <mergeCell ref="F23:G28"/>
    <mergeCell ref="A3:G3"/>
    <mergeCell ref="B6:G6"/>
    <mergeCell ref="B7:G7"/>
    <mergeCell ref="B8:G8"/>
    <mergeCell ref="B9:G9"/>
    <mergeCell ref="B10:G10"/>
  </mergeCells>
  <pageMargins left="0.9055118110236221" right="0.70866141732283472" top="0.74803149606299213" bottom="0.74803149606299213" header="0.31496062992125984" footer="0.31496062992125984"/>
  <pageSetup scale="6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Sieves 0,075-9,5</vt:lpstr>
      <vt:lpstr>Sieves 0,075-9,5 (with 0,2)</vt:lpstr>
      <vt:lpstr>Sieves 0,08-10</vt:lpstr>
      <vt:lpstr>Sieves 0,08-10 (with 0,2)</vt:lpstr>
      <vt:lpstr>Example</vt:lpstr>
      <vt:lpstr>Example!Print_Area</vt:lpstr>
      <vt:lpstr>Instructions!Print_Area</vt:lpstr>
      <vt:lpstr>'Sieves 0,075-9,5'!Print_Area</vt:lpstr>
      <vt:lpstr>'Sieves 0,075-9,5 (with 0,2)'!Print_Area</vt:lpstr>
      <vt:lpstr>'Sieves 0,08-10'!Print_Area</vt:lpstr>
      <vt:lpstr>'Sieves 0,08-10 (with 0,2)'!Print_Area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Francois Cote</dc:creator>
  <cp:lastModifiedBy>user</cp:lastModifiedBy>
  <cp:lastPrinted>2019-06-12T12:48:35Z</cp:lastPrinted>
  <dcterms:created xsi:type="dcterms:W3CDTF">2008-10-10T20:26:52Z</dcterms:created>
  <dcterms:modified xsi:type="dcterms:W3CDTF">2019-06-14T16:14:00Z</dcterms:modified>
</cp:coreProperties>
</file>